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ván Castilla\Google Drive\Asignaturas\Sistemas de Producción y Control de Procesos\Cápsulas\"/>
    </mc:Choice>
  </mc:AlternateContent>
  <bookViews>
    <workbookView xWindow="0" yWindow="0" windowWidth="28800" windowHeight="12330" activeTab="2"/>
  </bookViews>
  <sheets>
    <sheet name="Data" sheetId="4" r:id="rId1"/>
    <sheet name="3 Sigma Table" sheetId="7" r:id="rId2"/>
    <sheet name="x-bar and R charts" sheetId="2" r:id="rId3"/>
    <sheet name="x-bar and R charts (solution)" sheetId="5" state="hidden" r:id="rId4"/>
  </sheets>
  <definedNames>
    <definedName name="Table3Sigma">'3 Sigma Table'!$B$3:$F$16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5" l="1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25" i="5"/>
  <c r="C13" i="5" l="1"/>
  <c r="D10" i="5" l="1"/>
  <c r="D16" i="5" s="1"/>
  <c r="C9" i="5"/>
  <c r="C16" i="5" s="1"/>
  <c r="J36" i="5" l="1"/>
  <c r="D14" i="5"/>
  <c r="F29" i="5" s="1"/>
  <c r="J27" i="5"/>
  <c r="J40" i="5"/>
  <c r="J31" i="5"/>
  <c r="J44" i="5"/>
  <c r="D15" i="5"/>
  <c r="K33" i="5" s="1"/>
  <c r="J39" i="5"/>
  <c r="J30" i="5"/>
  <c r="J33" i="5"/>
  <c r="J34" i="5"/>
  <c r="J28" i="5"/>
  <c r="J38" i="5"/>
  <c r="J32" i="5"/>
  <c r="J41" i="5"/>
  <c r="J42" i="5"/>
  <c r="C14" i="5"/>
  <c r="E31" i="5" s="1"/>
  <c r="C15" i="5"/>
  <c r="H30" i="5" s="1"/>
  <c r="G39" i="5"/>
  <c r="G35" i="5"/>
  <c r="G31" i="5"/>
  <c r="G42" i="5"/>
  <c r="G38" i="5"/>
  <c r="G34" i="5"/>
  <c r="G30" i="5"/>
  <c r="G26" i="5"/>
  <c r="G43" i="5"/>
  <c r="G41" i="5"/>
  <c r="G37" i="5"/>
  <c r="G33" i="5"/>
  <c r="G29" i="5"/>
  <c r="G25" i="5"/>
  <c r="G27" i="5"/>
  <c r="G44" i="5"/>
  <c r="G40" i="5"/>
  <c r="G36" i="5"/>
  <c r="G32" i="5"/>
  <c r="G28" i="5"/>
  <c r="J43" i="5" l="1"/>
  <c r="J25" i="5"/>
  <c r="J29" i="5"/>
  <c r="J35" i="5"/>
  <c r="J37" i="5"/>
  <c r="J26" i="5"/>
  <c r="G26" i="2"/>
  <c r="K32" i="5"/>
  <c r="K28" i="5"/>
  <c r="H31" i="5"/>
  <c r="H32" i="5"/>
  <c r="H44" i="5"/>
  <c r="H25" i="5"/>
  <c r="H36" i="5"/>
  <c r="E41" i="5"/>
  <c r="E34" i="5"/>
  <c r="H37" i="5"/>
  <c r="H41" i="5"/>
  <c r="I39" i="5"/>
  <c r="H43" i="5"/>
  <c r="H26" i="5"/>
  <c r="H28" i="5"/>
  <c r="H34" i="5"/>
  <c r="I26" i="5"/>
  <c r="I33" i="5"/>
  <c r="H38" i="5"/>
  <c r="H42" i="5"/>
  <c r="H35" i="5"/>
  <c r="H29" i="5"/>
  <c r="E35" i="5"/>
  <c r="H39" i="5"/>
  <c r="H33" i="5"/>
  <c r="K38" i="5"/>
  <c r="F41" i="5"/>
  <c r="F27" i="5"/>
  <c r="F43" i="5"/>
  <c r="F33" i="5"/>
  <c r="F30" i="5"/>
  <c r="E38" i="5"/>
  <c r="L33" i="5"/>
  <c r="L42" i="5"/>
  <c r="L28" i="5"/>
  <c r="L44" i="5"/>
  <c r="F40" i="5"/>
  <c r="L29" i="5"/>
  <c r="L37" i="5"/>
  <c r="L27" i="5"/>
  <c r="F31" i="5"/>
  <c r="F32" i="5"/>
  <c r="F26" i="5"/>
  <c r="E40" i="5"/>
  <c r="E39" i="5"/>
  <c r="L41" i="5"/>
  <c r="L31" i="5"/>
  <c r="L32" i="5"/>
  <c r="E30" i="5"/>
  <c r="F28" i="5"/>
  <c r="F38" i="5"/>
  <c r="E44" i="5"/>
  <c r="F25" i="5"/>
  <c r="L26" i="5"/>
  <c r="L35" i="5"/>
  <c r="F35" i="5"/>
  <c r="F37" i="5"/>
  <c r="F44" i="5"/>
  <c r="E32" i="5"/>
  <c r="L30" i="5"/>
  <c r="L39" i="5"/>
  <c r="L36" i="5"/>
  <c r="K42" i="5"/>
  <c r="F36" i="5"/>
  <c r="L25" i="5"/>
  <c r="L38" i="5"/>
  <c r="L43" i="5"/>
  <c r="L40" i="5"/>
  <c r="L34" i="5"/>
  <c r="F42" i="5"/>
  <c r="F39" i="5"/>
  <c r="F34" i="5"/>
  <c r="K37" i="5"/>
  <c r="K36" i="5"/>
  <c r="K27" i="5"/>
  <c r="K40" i="5"/>
  <c r="K41" i="5"/>
  <c r="K31" i="5"/>
  <c r="K44" i="5"/>
  <c r="K26" i="5"/>
  <c r="K35" i="5"/>
  <c r="K25" i="5"/>
  <c r="E29" i="5"/>
  <c r="K30" i="5"/>
  <c r="K39" i="5"/>
  <c r="K29" i="5"/>
  <c r="K34" i="5"/>
  <c r="K43" i="5"/>
  <c r="I43" i="5"/>
  <c r="I36" i="5"/>
  <c r="I37" i="5"/>
  <c r="I34" i="5"/>
  <c r="I30" i="5"/>
  <c r="I40" i="5"/>
  <c r="I41" i="5"/>
  <c r="E25" i="5"/>
  <c r="E33" i="5"/>
  <c r="E27" i="5"/>
  <c r="I42" i="5"/>
  <c r="E36" i="5"/>
  <c r="E42" i="5"/>
  <c r="E43" i="5"/>
  <c r="I27" i="5"/>
  <c r="E26" i="5"/>
  <c r="I44" i="5"/>
  <c r="E28" i="5"/>
  <c r="I31" i="5"/>
  <c r="I28" i="5"/>
  <c r="I25" i="5"/>
  <c r="H27" i="5"/>
  <c r="H40" i="5"/>
  <c r="I38" i="5"/>
  <c r="I35" i="5"/>
  <c r="I32" i="5"/>
  <c r="I29" i="5"/>
  <c r="E37" i="5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44" i="2"/>
  <c r="G30" i="2"/>
  <c r="G28" i="2"/>
  <c r="G25" i="2"/>
  <c r="G44" i="2"/>
  <c r="G42" i="2"/>
  <c r="G41" i="2"/>
  <c r="G40" i="2"/>
  <c r="G39" i="2"/>
  <c r="G37" i="2"/>
  <c r="G36" i="2"/>
  <c r="G34" i="2"/>
  <c r="G33" i="2"/>
  <c r="G32" i="2"/>
  <c r="G31" i="2"/>
  <c r="G27" i="2"/>
  <c r="G35" i="2" l="1"/>
  <c r="G43" i="2"/>
  <c r="G29" i="2"/>
  <c r="G38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F42" i="2"/>
  <c r="F39" i="2"/>
  <c r="F36" i="2"/>
  <c r="F32" i="2"/>
  <c r="F29" i="2"/>
  <c r="F27" i="2"/>
  <c r="F43" i="2"/>
  <c r="F40" i="2"/>
  <c r="F38" i="2"/>
  <c r="F35" i="2"/>
  <c r="F34" i="2"/>
  <c r="F31" i="2"/>
  <c r="F28" i="2"/>
  <c r="F25" i="2"/>
  <c r="F41" i="2"/>
  <c r="F37" i="2"/>
  <c r="F33" i="2"/>
  <c r="F30" i="2"/>
  <c r="F26" i="2"/>
  <c r="F44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E32" i="2"/>
  <c r="E27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E44" i="2"/>
  <c r="E42" i="2"/>
  <c r="E40" i="2"/>
  <c r="E39" i="2"/>
  <c r="E37" i="2"/>
  <c r="E35" i="2"/>
  <c r="E34" i="2"/>
  <c r="E31" i="2"/>
  <c r="E29" i="2"/>
  <c r="E26" i="2"/>
  <c r="E43" i="2"/>
  <c r="E41" i="2"/>
  <c r="E38" i="2"/>
  <c r="E36" i="2"/>
  <c r="E33" i="2"/>
  <c r="E30" i="2"/>
  <c r="E28" i="2"/>
  <c r="E2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</calcChain>
</file>

<file path=xl/sharedStrings.xml><?xml version="1.0" encoding="utf-8"?>
<sst xmlns="http://schemas.openxmlformats.org/spreadsheetml/2006/main" count="95" uniqueCount="45">
  <si>
    <t>Number of Samples</t>
  </si>
  <si>
    <t>Sample size</t>
  </si>
  <si>
    <t xml:space="preserve"> x̅</t>
  </si>
  <si>
    <t>Range</t>
  </si>
  <si>
    <t>x̅ value</t>
  </si>
  <si>
    <t>R̅</t>
  </si>
  <si>
    <t>z value</t>
  </si>
  <si>
    <t>σx̅ value</t>
  </si>
  <si>
    <t>UCL</t>
  </si>
  <si>
    <t>Center line</t>
  </si>
  <si>
    <t>LCL</t>
  </si>
  <si>
    <t>Data</t>
  </si>
  <si>
    <t>Mean</t>
  </si>
  <si>
    <t>Alarm range</t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</si>
  <si>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</si>
  <si>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</si>
  <si>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</si>
  <si>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</si>
  <si>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</si>
  <si>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</si>
  <si>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</si>
  <si>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</si>
  <si>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</si>
  <si>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</si>
  <si>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</si>
  <si>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</si>
  <si>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</si>
  <si>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</si>
  <si>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</si>
  <si>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</si>
  <si>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</si>
  <si>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</si>
  <si>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</si>
  <si>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</si>
  <si>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Item</t>
  </si>
  <si>
    <t>Observed value</t>
  </si>
  <si>
    <t>Std. Dev. of the production</t>
  </si>
  <si>
    <t>Chart parameters</t>
  </si>
  <si>
    <t>n</t>
  </si>
  <si>
    <t>A2</t>
  </si>
  <si>
    <t>D3</t>
  </si>
  <si>
    <t>D4</t>
  </si>
  <si>
    <t>d2=R/s</t>
  </si>
  <si>
    <t>Average</t>
  </si>
  <si>
    <t>Alarm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</si>
</sst>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Arial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9">
    <xf numFmtId="0" fontId="0" fillId="0" borderId="0" xfId="0"/>
    <xf numFmtId="0" fontId="2" fillId="2" borderId="0" xfId="1" applyFont="1" applyFill="1"/>
    <xf numFmtId="0" fontId="1" fillId="2" borderId="0" xfId="1" applyFont="1" applyFill="1"/>
    <xf numFmtId="0" fontId="4" fillId="3" borderId="0" xfId="2" applyFont="1" applyFill="1"/>
    <xf numFmtId="0" fontId="1" fillId="2" borderId="1" xfId="1" applyFont="1" applyFill="1" applyBorder="1"/>
    <xf numFmtId="0" fontId="4" fillId="3" borderId="2" xfId="2" applyFont="1" applyFill="1" applyBorder="1"/>
    <xf numFmtId="0" fontId="4" fillId="3" borderId="3" xfId="2" applyFont="1" applyFill="1" applyBorder="1"/>
    <xf numFmtId="0" fontId="4" fillId="3" borderId="4" xfId="2" applyFont="1" applyFill="1" applyBorder="1"/>
    <xf numFmtId="0" fontId="1" fillId="4" borderId="0" xfId="1" applyFont="1" applyFill="1" applyBorder="1"/>
    <xf numFmtId="0" fontId="1" fillId="2" borderId="5" xfId="1" applyFont="1" applyFill="1" applyBorder="1"/>
    <xf numFmtId="0" fontId="1" fillId="2" borderId="0" xfId="1" applyFont="1" applyFill="1" applyBorder="1"/>
    <xf numFmtId="0" fontId="1" fillId="4" borderId="5" xfId="1" applyFont="1" applyFill="1" applyBorder="1"/>
    <xf numFmtId="0" fontId="4" fillId="3" borderId="6" xfId="2" applyFont="1" applyFill="1" applyBorder="1"/>
    <xf numFmtId="0" fontId="1" fillId="4" borderId="7" xfId="1" applyFont="1" applyFill="1" applyBorder="1"/>
    <xf numFmtId="0" fontId="1" fillId="4" borderId="8" xfId="1" applyFont="1" applyFill="1" applyBorder="1"/>
    <xf numFmtId="0" fontId="1" fillId="2" borderId="9" xfId="1" applyFont="1" applyFill="1" applyBorder="1"/>
    <xf numFmtId="0" fontId="4" fillId="5" borderId="0" xfId="1" applyFont="1" applyFill="1"/>
    <xf numFmtId="0" fontId="1" fillId="6" borderId="4" xfId="1" applyFont="1" applyFill="1" applyBorder="1"/>
    <xf numFmtId="0" fontId="5" fillId="2" borderId="0" xfId="1" applyFont="1" applyFill="1"/>
    <xf numFmtId="0" fontId="1" fillId="2" borderId="0" xfId="1" applyFill="1"/>
    <xf numFmtId="0" fontId="1" fillId="6" borderId="6" xfId="1" applyFont="1" applyFill="1" applyBorder="1"/>
    <xf numFmtId="164" fontId="1" fillId="4" borderId="0" xfId="1" applyNumberFormat="1" applyFont="1" applyFill="1" applyBorder="1"/>
    <xf numFmtId="164" fontId="1" fillId="4" borderId="5" xfId="1" applyNumberFormat="1" applyFont="1" applyFill="1" applyBorder="1"/>
    <xf numFmtId="0" fontId="1" fillId="7" borderId="0" xfId="1" applyFont="1" applyFill="1" applyBorder="1"/>
    <xf numFmtId="2" fontId="0" fillId="7" borderId="0" xfId="0" applyNumberFormat="1" applyFill="1"/>
    <xf numFmtId="0" fontId="0" fillId="2" borderId="0" xfId="0" applyFill="1"/>
    <xf numFmtId="2" fontId="0" fillId="2" borderId="0" xfId="0" applyNumberFormat="1" applyFill="1"/>
    <xf numFmtId="0" fontId="0" fillId="8" borderId="0" xfId="0" applyFill="1"/>
    <xf numFmtId="0" fontId="6" fillId="3" borderId="0" xfId="0" applyFont="1" applyFill="1"/>
    <xf numFmtId="0" fontId="1" fillId="6" borderId="12" xfId="1" applyFill="1" applyBorder="1"/>
    <xf numFmtId="0" fontId="1" fillId="7" borderId="12" xfId="1" applyFill="1" applyBorder="1"/>
    <xf numFmtId="0" fontId="4" fillId="3" borderId="0" xfId="1" applyFont="1" applyFill="1" applyAlignment="1">
      <alignment horizontal="right"/>
    </xf>
    <xf numFmtId="0" fontId="1" fillId="7" borderId="0" xfId="1" applyFont="1" applyFill="1"/>
    <xf numFmtId="164" fontId="1" fillId="7" borderId="10" xfId="1" applyNumberFormat="1" applyFont="1" applyFill="1" applyBorder="1"/>
    <xf numFmtId="164" fontId="1" fillId="7" borderId="11" xfId="1" applyNumberFormat="1" applyFont="1" applyFill="1" applyBorder="1"/>
    <xf numFmtId="164" fontId="1" fillId="7" borderId="0" xfId="1" applyNumberFormat="1" applyFont="1" applyFill="1" applyBorder="1"/>
    <xf numFmtId="164" fontId="1" fillId="7" borderId="5" xfId="1" applyNumberFormat="1" applyFont="1" applyFill="1" applyBorder="1"/>
    <xf numFmtId="164" fontId="1" fillId="7" borderId="7" xfId="1" applyNumberFormat="1" applyFont="1" applyFill="1" applyBorder="1"/>
    <xf numFmtId="164" fontId="1" fillId="7" borderId="8" xfId="1" applyNumberFormat="1" applyFont="1" applyFill="1" applyBorder="1"/>
  </cellXfs>
  <cellStyles count="3">
    <cellStyle name="Normal" xfId="0" builtinId="0"/>
    <cellStyle name="Normal 2" xfId="1"/>
    <cellStyle name="Normal 3" xfId="2"/>
  </cellStyles>
  <dxfs count="8"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x-bar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'x-bar and R charts'!$C$24</c:f>
              <c:strCache>
                <c:ptCount val="1"/>
                <c:pt idx="0">
                  <c:v>Average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'x-bar and R charts'!$C$25:$C$44</c:f>
              <c:numCache>
                <c:formatCode>0.000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EF-4FF3-93B6-DF4E062A10FA}"/>
            </c:ext>
          </c:extLst>
        </c:ser>
        <c:ser>
          <c:idx val="1"/>
          <c:order val="1"/>
          <c:tx>
            <c:strRef>
              <c:f>'x-bar and R charts'!$G$24</c:f>
              <c:strCache>
                <c:ptCount val="1"/>
                <c:pt idx="0">
                  <c:v>LCL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'x-bar and R charts'!$G$25:$G$44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EF-4FF3-93B6-DF4E062A10FA}"/>
            </c:ext>
          </c:extLst>
        </c:ser>
        <c:ser>
          <c:idx val="2"/>
          <c:order val="2"/>
          <c:tx>
            <c:strRef>
              <c:f>'x-bar and R charts'!$H$24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'x-bar and R charts'!$H$25:$H$44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EF-4FF3-93B6-DF4E062A10FA}"/>
            </c:ext>
          </c:extLst>
        </c:ser>
        <c:ser>
          <c:idx val="3"/>
          <c:order val="3"/>
          <c:tx>
            <c:strRef>
              <c:f>'x-bar and R charts'!$I$24</c:f>
              <c:strCache>
                <c:ptCount val="1"/>
                <c:pt idx="0">
                  <c:v>UCL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'x-bar and R charts'!$I$25:$I$44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EF-4FF3-93B6-DF4E062A1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636144"/>
        <c:axId val="471631832"/>
      </c:lineChart>
      <c:catAx>
        <c:axId val="471636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1631832"/>
        <c:crosses val="autoZero"/>
        <c:auto val="1"/>
        <c:lblAlgn val="ctr"/>
        <c:lblOffset val="100"/>
        <c:noMultiLvlLbl val="0"/>
      </c:catAx>
      <c:valAx>
        <c:axId val="4716318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0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1636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'x-bar and R charts'!$D$24</c:f>
              <c:strCache>
                <c:ptCount val="1"/>
                <c:pt idx="0">
                  <c:v>Range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'x-bar and R charts'!$D$25:$D$44</c:f>
              <c:numCache>
                <c:formatCode>0.000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A-4F8C-973C-2F5C3893F467}"/>
            </c:ext>
          </c:extLst>
        </c:ser>
        <c:ser>
          <c:idx val="1"/>
          <c:order val="1"/>
          <c:tx>
            <c:strRef>
              <c:f>'x-bar and R charts'!$J$24</c:f>
              <c:strCache>
                <c:ptCount val="1"/>
                <c:pt idx="0">
                  <c:v>LCL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'x-bar and R charts'!$J$25:$J$44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A-4F8C-973C-2F5C3893F467}"/>
            </c:ext>
          </c:extLst>
        </c:ser>
        <c:ser>
          <c:idx val="2"/>
          <c:order val="2"/>
          <c:tx>
            <c:v>Rango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'x-bar and R charts'!$K$25:$K$44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A-4F8C-973C-2F5C3893F467}"/>
            </c:ext>
          </c:extLst>
        </c:ser>
        <c:ser>
          <c:idx val="3"/>
          <c:order val="3"/>
          <c:tx>
            <c:strRef>
              <c:f>'x-bar and R charts'!$L$24</c:f>
              <c:strCache>
                <c:ptCount val="1"/>
                <c:pt idx="0">
                  <c:v>UCL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'x-bar and R charts'!$L$25:$L$44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BA-4F8C-973C-2F5C3893F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636928"/>
        <c:axId val="471633008"/>
      </c:lineChart>
      <c:catAx>
        <c:axId val="47163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1633008"/>
        <c:crosses val="autoZero"/>
        <c:auto val="1"/>
        <c:lblAlgn val="ctr"/>
        <c:lblOffset val="100"/>
        <c:noMultiLvlLbl val="0"/>
      </c:catAx>
      <c:valAx>
        <c:axId val="4716330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Range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0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1636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x-bar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'x-bar and R charts (solution)'!$C$24</c:f>
              <c:strCache>
                <c:ptCount val="1"/>
                <c:pt idx="0">
                  <c:v>Average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'x-bar and R charts (solution)'!$C$25:$C$44</c:f>
              <c:numCache>
                <c:formatCode>0.000</c:formatCode>
                <c:ptCount val="20"/>
                <c:pt idx="0">
                  <c:v>9.9667413488203564</c:v>
                </c:pt>
                <c:pt idx="1">
                  <c:v>9.9540880163000427</c:v>
                </c:pt>
                <c:pt idx="2">
                  <c:v>9.9528335849110405</c:v>
                </c:pt>
                <c:pt idx="3">
                  <c:v>9.9475407085763408</c:v>
                </c:pt>
                <c:pt idx="4">
                  <c:v>10.038600256210053</c:v>
                </c:pt>
                <c:pt idx="5">
                  <c:v>10.030387301700774</c:v>
                </c:pt>
                <c:pt idx="6">
                  <c:v>10.037473221600219</c:v>
                </c:pt>
                <c:pt idx="7">
                  <c:v>9.9942381761923968</c:v>
                </c:pt>
                <c:pt idx="8">
                  <c:v>10.036983260521282</c:v>
                </c:pt>
                <c:pt idx="9">
                  <c:v>9.9308192856460895</c:v>
                </c:pt>
                <c:pt idx="10">
                  <c:v>10.093417837247145</c:v>
                </c:pt>
                <c:pt idx="11">
                  <c:v>9.9642881458818167</c:v>
                </c:pt>
                <c:pt idx="12">
                  <c:v>9.9168533958682303</c:v>
                </c:pt>
                <c:pt idx="13">
                  <c:v>10.004881448060781</c:v>
                </c:pt>
                <c:pt idx="14">
                  <c:v>9.9805119600044723</c:v>
                </c:pt>
                <c:pt idx="15">
                  <c:v>10.003559352225246</c:v>
                </c:pt>
                <c:pt idx="16">
                  <c:v>10.01983703131709</c:v>
                </c:pt>
                <c:pt idx="17">
                  <c:v>10.020089997433661</c:v>
                </c:pt>
                <c:pt idx="18">
                  <c:v>10.003834333864589</c:v>
                </c:pt>
                <c:pt idx="19">
                  <c:v>9.9114519966845851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3D-43E2-8058-C36FFCFCFC50}"/>
            </c:ext>
          </c:extLst>
        </c:ser>
        <c:ser>
          <c:idx val="1"/>
          <c:order val="1"/>
          <c:tx>
            <c:strRef>
              <c:f>'x-bar and R charts (solution)'!$G$24</c:f>
              <c:strCache>
                <c:ptCount val="1"/>
                <c:pt idx="0">
                  <c:v>LCL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'x-bar and R charts (solution)'!$G$25:$G$44</c:f>
              <c:numCache>
                <c:formatCode>General</c:formatCode>
                <c:ptCount val="20"/>
                <c:pt idx="0">
                  <c:v>9.9188673576733155</c:v>
                </c:pt>
                <c:pt idx="1">
                  <c:v>9.9188673576733155</c:v>
                </c:pt>
                <c:pt idx="2">
                  <c:v>9.9188673576733155</c:v>
                </c:pt>
                <c:pt idx="3">
                  <c:v>9.9188673576733155</c:v>
                </c:pt>
                <c:pt idx="4">
                  <c:v>9.9188673576733155</c:v>
                </c:pt>
                <c:pt idx="5">
                  <c:v>9.9188673576733155</c:v>
                </c:pt>
                <c:pt idx="6">
                  <c:v>9.9188673576733155</c:v>
                </c:pt>
                <c:pt idx="7">
                  <c:v>9.9188673576733155</c:v>
                </c:pt>
                <c:pt idx="8">
                  <c:v>9.9188673576733155</c:v>
                </c:pt>
                <c:pt idx="9">
                  <c:v>9.9188673576733155</c:v>
                </c:pt>
                <c:pt idx="10">
                  <c:v>9.9188673576733155</c:v>
                </c:pt>
                <c:pt idx="11">
                  <c:v>9.9188673576733155</c:v>
                </c:pt>
                <c:pt idx="12">
                  <c:v>9.9188673576733155</c:v>
                </c:pt>
                <c:pt idx="13">
                  <c:v>9.9188673576733155</c:v>
                </c:pt>
                <c:pt idx="14">
                  <c:v>9.9188673576733155</c:v>
                </c:pt>
                <c:pt idx="15">
                  <c:v>9.9188673576733155</c:v>
                </c:pt>
                <c:pt idx="16">
                  <c:v>9.9188673576733155</c:v>
                </c:pt>
                <c:pt idx="17">
                  <c:v>9.9188673576733155</c:v>
                </c:pt>
                <c:pt idx="18">
                  <c:v>9.9188673576733155</c:v>
                </c:pt>
                <c:pt idx="19">
                  <c:v>9.9188673576733155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D-43E2-8058-C36FFCFCFC50}"/>
            </c:ext>
          </c:extLst>
        </c:ser>
        <c:ser>
          <c:idx val="2"/>
          <c:order val="2"/>
          <c:tx>
            <c:strRef>
              <c:f>'x-bar and R charts (solution)'!$H$24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'x-bar and R charts (solution)'!$H$25:$H$44</c:f>
              <c:numCache>
                <c:formatCode>General</c:formatCode>
                <c:ptCount val="20"/>
                <c:pt idx="0">
                  <c:v>9.9904215329533095</c:v>
                </c:pt>
                <c:pt idx="1">
                  <c:v>9.9904215329533095</c:v>
                </c:pt>
                <c:pt idx="2">
                  <c:v>9.9904215329533095</c:v>
                </c:pt>
                <c:pt idx="3">
                  <c:v>9.9904215329533095</c:v>
                </c:pt>
                <c:pt idx="4">
                  <c:v>9.9904215329533095</c:v>
                </c:pt>
                <c:pt idx="5">
                  <c:v>9.9904215329533095</c:v>
                </c:pt>
                <c:pt idx="6">
                  <c:v>9.9904215329533095</c:v>
                </c:pt>
                <c:pt idx="7">
                  <c:v>9.9904215329533095</c:v>
                </c:pt>
                <c:pt idx="8">
                  <c:v>9.9904215329533095</c:v>
                </c:pt>
                <c:pt idx="9">
                  <c:v>9.9904215329533095</c:v>
                </c:pt>
                <c:pt idx="10">
                  <c:v>9.9904215329533095</c:v>
                </c:pt>
                <c:pt idx="11">
                  <c:v>9.9904215329533095</c:v>
                </c:pt>
                <c:pt idx="12">
                  <c:v>9.9904215329533095</c:v>
                </c:pt>
                <c:pt idx="13">
                  <c:v>9.9904215329533095</c:v>
                </c:pt>
                <c:pt idx="14">
                  <c:v>9.9904215329533095</c:v>
                </c:pt>
                <c:pt idx="15">
                  <c:v>9.9904215329533095</c:v>
                </c:pt>
                <c:pt idx="16">
                  <c:v>9.9904215329533095</c:v>
                </c:pt>
                <c:pt idx="17">
                  <c:v>9.9904215329533095</c:v>
                </c:pt>
                <c:pt idx="18">
                  <c:v>9.9904215329533095</c:v>
                </c:pt>
                <c:pt idx="19">
                  <c:v>9.9904215329533095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3D-43E2-8058-C36FFCFCFC50}"/>
            </c:ext>
          </c:extLst>
        </c:ser>
        <c:ser>
          <c:idx val="3"/>
          <c:order val="3"/>
          <c:tx>
            <c:strRef>
              <c:f>'x-bar and R charts (solution)'!$I$24</c:f>
              <c:strCache>
                <c:ptCount val="1"/>
                <c:pt idx="0">
                  <c:v>UCL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'x-bar and R charts (solution)'!$I$25:$I$44</c:f>
              <c:numCache>
                <c:formatCode>General</c:formatCode>
                <c:ptCount val="20"/>
                <c:pt idx="0">
                  <c:v>10.061975708233303</c:v>
                </c:pt>
                <c:pt idx="1">
                  <c:v>10.061975708233303</c:v>
                </c:pt>
                <c:pt idx="2">
                  <c:v>10.061975708233303</c:v>
                </c:pt>
                <c:pt idx="3">
                  <c:v>10.061975708233303</c:v>
                </c:pt>
                <c:pt idx="4">
                  <c:v>10.061975708233303</c:v>
                </c:pt>
                <c:pt idx="5">
                  <c:v>10.061975708233303</c:v>
                </c:pt>
                <c:pt idx="6">
                  <c:v>10.061975708233303</c:v>
                </c:pt>
                <c:pt idx="7">
                  <c:v>10.061975708233303</c:v>
                </c:pt>
                <c:pt idx="8">
                  <c:v>10.061975708233303</c:v>
                </c:pt>
                <c:pt idx="9">
                  <c:v>10.061975708233303</c:v>
                </c:pt>
                <c:pt idx="10">
                  <c:v>10.061975708233303</c:v>
                </c:pt>
                <c:pt idx="11">
                  <c:v>10.061975708233303</c:v>
                </c:pt>
                <c:pt idx="12">
                  <c:v>10.061975708233303</c:v>
                </c:pt>
                <c:pt idx="13">
                  <c:v>10.061975708233303</c:v>
                </c:pt>
                <c:pt idx="14">
                  <c:v>10.061975708233303</c:v>
                </c:pt>
                <c:pt idx="15">
                  <c:v>10.061975708233303</c:v>
                </c:pt>
                <c:pt idx="16">
                  <c:v>10.061975708233303</c:v>
                </c:pt>
                <c:pt idx="17">
                  <c:v>10.061975708233303</c:v>
                </c:pt>
                <c:pt idx="18">
                  <c:v>10.061975708233303</c:v>
                </c:pt>
                <c:pt idx="19">
                  <c:v>10.061975708233303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3D-43E2-8058-C36FFCFCF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636144"/>
        <c:axId val="471631832"/>
      </c:lineChart>
      <c:catAx>
        <c:axId val="471636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1631832"/>
        <c:crosses val="autoZero"/>
        <c:auto val="1"/>
        <c:lblAlgn val="ctr"/>
        <c:lblOffset val="100"/>
        <c:noMultiLvlLbl val="0"/>
      </c:catAx>
      <c:valAx>
        <c:axId val="4716318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0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1636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'x-bar and R charts (solution)'!$D$24</c:f>
              <c:strCache>
                <c:ptCount val="1"/>
                <c:pt idx="0">
                  <c:v>Range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'x-bar and R charts (solution)'!$D$25:$D$44</c:f>
              <c:numCache>
                <c:formatCode>0.000</c:formatCode>
                <c:ptCount val="20"/>
                <c:pt idx="0">
                  <c:v>0.15695000232824796</c:v>
                </c:pt>
                <c:pt idx="1">
                  <c:v>0.25124276759497377</c:v>
                </c:pt>
                <c:pt idx="2">
                  <c:v>0.22925820998932878</c:v>
                </c:pt>
                <c:pt idx="3">
                  <c:v>0.21233220433593125</c:v>
                </c:pt>
                <c:pt idx="4">
                  <c:v>0.12513410948429105</c:v>
                </c:pt>
                <c:pt idx="5">
                  <c:v>0.32765865952064566</c:v>
                </c:pt>
                <c:pt idx="6">
                  <c:v>0.18001518441763054</c:v>
                </c:pt>
                <c:pt idx="7">
                  <c:v>0.18788293587975247</c:v>
                </c:pt>
                <c:pt idx="8">
                  <c:v>0.24419117963302384</c:v>
                </c:pt>
                <c:pt idx="9">
                  <c:v>0.35957414713278624</c:v>
                </c:pt>
                <c:pt idx="10">
                  <c:v>9.7320607721318453E-2</c:v>
                </c:pt>
                <c:pt idx="11">
                  <c:v>0.26523238818861827</c:v>
                </c:pt>
                <c:pt idx="12">
                  <c:v>5.2691906726161974E-2</c:v>
                </c:pt>
                <c:pt idx="13">
                  <c:v>0.20602584416924863</c:v>
                </c:pt>
                <c:pt idx="14">
                  <c:v>0.12563942087762214</c:v>
                </c:pt>
                <c:pt idx="15">
                  <c:v>0.34701743804310148</c:v>
                </c:pt>
                <c:pt idx="16">
                  <c:v>0.31149821784871001</c:v>
                </c:pt>
                <c:pt idx="17">
                  <c:v>0.39312809439455165</c:v>
                </c:pt>
                <c:pt idx="18">
                  <c:v>0.25530461115861591</c:v>
                </c:pt>
                <c:pt idx="19">
                  <c:v>0.33067609364887396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A-402C-BE00-6C170C492B4E}"/>
            </c:ext>
          </c:extLst>
        </c:ser>
        <c:ser>
          <c:idx val="1"/>
          <c:order val="1"/>
          <c:tx>
            <c:strRef>
              <c:f>'x-bar and R charts (solution)'!$J$24</c:f>
              <c:strCache>
                <c:ptCount val="1"/>
                <c:pt idx="0">
                  <c:v>LCL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'x-bar and R charts (solution)'!$J$25:$J$44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AA-402C-BE00-6C170C492B4E}"/>
            </c:ext>
          </c:extLst>
        </c:ser>
        <c:ser>
          <c:idx val="2"/>
          <c:order val="2"/>
          <c:tx>
            <c:v>Rango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'x-bar and R charts (solution)'!$K$25:$K$44</c:f>
              <c:numCache>
                <c:formatCode>General</c:formatCode>
                <c:ptCount val="20"/>
                <c:pt idx="0">
                  <c:v>0.23293870115467169</c:v>
                </c:pt>
                <c:pt idx="1">
                  <c:v>0.23293870115467169</c:v>
                </c:pt>
                <c:pt idx="2">
                  <c:v>0.23293870115467169</c:v>
                </c:pt>
                <c:pt idx="3">
                  <c:v>0.23293870115467169</c:v>
                </c:pt>
                <c:pt idx="4">
                  <c:v>0.23293870115467169</c:v>
                </c:pt>
                <c:pt idx="5">
                  <c:v>0.23293870115467169</c:v>
                </c:pt>
                <c:pt idx="6">
                  <c:v>0.23293870115467169</c:v>
                </c:pt>
                <c:pt idx="7">
                  <c:v>0.23293870115467169</c:v>
                </c:pt>
                <c:pt idx="8">
                  <c:v>0.23293870115467169</c:v>
                </c:pt>
                <c:pt idx="9">
                  <c:v>0.23293870115467169</c:v>
                </c:pt>
                <c:pt idx="10">
                  <c:v>0.23293870115467169</c:v>
                </c:pt>
                <c:pt idx="11">
                  <c:v>0.23293870115467169</c:v>
                </c:pt>
                <c:pt idx="12">
                  <c:v>0.23293870115467169</c:v>
                </c:pt>
                <c:pt idx="13">
                  <c:v>0.23293870115467169</c:v>
                </c:pt>
                <c:pt idx="14">
                  <c:v>0.23293870115467169</c:v>
                </c:pt>
                <c:pt idx="15">
                  <c:v>0.23293870115467169</c:v>
                </c:pt>
                <c:pt idx="16">
                  <c:v>0.23293870115467169</c:v>
                </c:pt>
                <c:pt idx="17">
                  <c:v>0.23293870115467169</c:v>
                </c:pt>
                <c:pt idx="18">
                  <c:v>0.23293870115467169</c:v>
                </c:pt>
                <c:pt idx="19">
                  <c:v>0.23293870115467169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AA-402C-BE00-6C170C492B4E}"/>
            </c:ext>
          </c:extLst>
        </c:ser>
        <c:ser>
          <c:idx val="3"/>
          <c:order val="3"/>
          <c:tx>
            <c:strRef>
              <c:f>'x-bar and R charts (solution)'!$L$24</c:f>
              <c:strCache>
                <c:ptCount val="1"/>
                <c:pt idx="0">
                  <c:v>UCL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'x-bar and R charts (solution)'!$L$25:$L$44</c:f>
              <c:numCache>
                <c:formatCode>General</c:formatCode>
                <c:ptCount val="20"/>
                <c:pt idx="0">
                  <c:v>0.49243241424097595</c:v>
                </c:pt>
                <c:pt idx="1">
                  <c:v>0.49243241424097595</c:v>
                </c:pt>
                <c:pt idx="2">
                  <c:v>0.49243241424097595</c:v>
                </c:pt>
                <c:pt idx="3">
                  <c:v>0.49243241424097595</c:v>
                </c:pt>
                <c:pt idx="4">
                  <c:v>0.49243241424097595</c:v>
                </c:pt>
                <c:pt idx="5">
                  <c:v>0.49243241424097595</c:v>
                </c:pt>
                <c:pt idx="6">
                  <c:v>0.49243241424097595</c:v>
                </c:pt>
                <c:pt idx="7">
                  <c:v>0.49243241424097595</c:v>
                </c:pt>
                <c:pt idx="8">
                  <c:v>0.49243241424097595</c:v>
                </c:pt>
                <c:pt idx="9">
                  <c:v>0.49243241424097595</c:v>
                </c:pt>
                <c:pt idx="10">
                  <c:v>0.49243241424097595</c:v>
                </c:pt>
                <c:pt idx="11">
                  <c:v>0.49243241424097595</c:v>
                </c:pt>
                <c:pt idx="12">
                  <c:v>0.49243241424097595</c:v>
                </c:pt>
                <c:pt idx="13">
                  <c:v>0.49243241424097595</c:v>
                </c:pt>
                <c:pt idx="14">
                  <c:v>0.49243241424097595</c:v>
                </c:pt>
                <c:pt idx="15">
                  <c:v>0.49243241424097595</c:v>
                </c:pt>
                <c:pt idx="16">
                  <c:v>0.49243241424097595</c:v>
                </c:pt>
                <c:pt idx="17">
                  <c:v>0.49243241424097595</c:v>
                </c:pt>
                <c:pt idx="18">
                  <c:v>0.49243241424097595</c:v>
                </c:pt>
                <c:pt idx="19">
                  <c:v>0.49243241424097595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AA-402C-BE00-6C170C492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636928"/>
        <c:axId val="471633008"/>
      </c:lineChart>
      <c:catAx>
        <c:axId val="47163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1633008"/>
        <c:crosses val="autoZero"/>
        <c:auto val="1"/>
        <c:lblAlgn val="ctr"/>
        <c:lblOffset val="100"/>
        <c:noMultiLvlLbl val="0"/>
      </c:catAx>
      <c:valAx>
        <c:axId val="4716330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0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1636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19050</xdr:rowOff>
    </xdr:from>
    <xdr:to>
      <xdr:col>12</xdr:col>
      <xdr:colOff>95250</xdr:colOff>
      <xdr:row>20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361950</xdr:colOff>
      <xdr:row>1</xdr:row>
      <xdr:rowOff>133350</xdr:rowOff>
    </xdr:from>
    <xdr:to>
      <xdr:col>20</xdr:col>
      <xdr:colOff>57150</xdr:colOff>
      <xdr:row>20</xdr:row>
      <xdr:rowOff>114300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38100</xdr:rowOff>
    </xdr:from>
    <xdr:to>
      <xdr:col>12</xdr:col>
      <xdr:colOff>95250</xdr:colOff>
      <xdr:row>20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361950</xdr:colOff>
      <xdr:row>2</xdr:row>
      <xdr:rowOff>38100</xdr:rowOff>
    </xdr:from>
    <xdr:to>
      <xdr:col>20</xdr:col>
      <xdr:colOff>57150</xdr:colOff>
      <xdr:row>20</xdr:row>
      <xdr:rowOff>114300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16"/>
  <sheetViews>
    <sheetView workbookViewId="0">
      <selection activeCell="C14" sqref="C14"/>
    </sheetView>
  </sheetViews>
  <sheetFormatPr defaultColWidth="0" defaultRowHeight="15" zeroHeight="1" x14ac:dyDescent="0.25"/>
  <cols>
    <col min="1" max="2" width="11.42578125" style="25" customWidth="1"/>
    <col min="3" max="3" width="14.85546875" style="25" bestFit="1" customWidth="1"/>
    <col min="4" max="4" width="11.42578125" style="25" customWidth="1"/>
    <col min="5" max="16384" width="11.42578125" style="25" hidden="1"/>
  </cols>
  <sheetData>
    <row r="1" spans="2:4" x14ac:dyDescent="0.25"/>
    <row r="2" spans="2:4" x14ac:dyDescent="0.25">
      <c r="B2" s="28" t="s">
        <v>34</v>
      </c>
      <c r="C2" s="28" t="s">
        <v>35</v>
      </c>
    </row>
    <row r="3" spans="2:4" x14ac:dyDescent="0.25">
      <c r="B3" s="27">
        <v>1</v>
      </c>
      <c r="C3" s="24">
        <v>9.8779673964500052</v>
      </c>
      <c r="D3" s="26"/>
    </row>
    <row r="4" spans="2:4" x14ac:dyDescent="0.25">
      <c r="B4" s="27">
        <v>2</v>
      </c>
      <c r="C4" s="24">
        <v>10.034917398778253</v>
      </c>
      <c r="D4" s="26"/>
    </row>
    <row r="5" spans="2:4" x14ac:dyDescent="0.25">
      <c r="B5" s="27">
        <v>3</v>
      </c>
      <c r="C5" s="24">
        <v>9.9267647298306674</v>
      </c>
      <c r="D5" s="26"/>
    </row>
    <row r="6" spans="2:4" x14ac:dyDescent="0.25">
      <c r="B6" s="27">
        <v>4</v>
      </c>
      <c r="C6" s="24">
        <v>10.020104624535076</v>
      </c>
      <c r="D6" s="26"/>
    </row>
    <row r="7" spans="2:4" x14ac:dyDescent="0.25">
      <c r="B7" s="27">
        <v>5</v>
      </c>
      <c r="C7" s="24">
        <v>9.973952594507784</v>
      </c>
      <c r="D7" s="26"/>
    </row>
    <row r="8" spans="2:4" x14ac:dyDescent="0.25">
      <c r="B8" s="27">
        <v>6</v>
      </c>
      <c r="C8" s="24">
        <v>10.119464625482658</v>
      </c>
      <c r="D8" s="26"/>
    </row>
    <row r="9" spans="2:4" x14ac:dyDescent="0.25">
      <c r="B9" s="27">
        <v>7</v>
      </c>
      <c r="C9" s="24">
        <v>9.9978473294704262</v>
      </c>
      <c r="D9" s="26"/>
    </row>
    <row r="10" spans="2:4" x14ac:dyDescent="0.25">
      <c r="B10" s="27">
        <v>8</v>
      </c>
      <c r="C10" s="24">
        <v>9.8731787160178115</v>
      </c>
      <c r="D10" s="26"/>
    </row>
    <row r="11" spans="2:4" x14ac:dyDescent="0.25">
      <c r="B11" s="27">
        <v>9</v>
      </c>
      <c r="C11" s="24">
        <v>9.8682218578876846</v>
      </c>
      <c r="D11" s="26"/>
    </row>
    <row r="12" spans="2:4" x14ac:dyDescent="0.25">
      <c r="B12" s="27">
        <v>10</v>
      </c>
      <c r="C12" s="24">
        <v>9.9117275526416311</v>
      </c>
      <c r="D12" s="26"/>
    </row>
    <row r="13" spans="2:4" x14ac:dyDescent="0.25">
      <c r="B13" s="27">
        <v>11</v>
      </c>
      <c r="C13" s="24">
        <v>9.9086252995557924</v>
      </c>
      <c r="D13" s="26"/>
    </row>
    <row r="14" spans="2:4" x14ac:dyDescent="0.25">
      <c r="B14" s="27">
        <v>12</v>
      </c>
      <c r="C14" s="24">
        <v>10.079524065391926</v>
      </c>
      <c r="D14" s="26"/>
    </row>
    <row r="15" spans="2:4" x14ac:dyDescent="0.25">
      <c r="B15" s="27">
        <v>13</v>
      </c>
      <c r="C15" s="24">
        <v>9.8573559832680751</v>
      </c>
      <c r="D15" s="26"/>
    </row>
    <row r="16" spans="2:4" x14ac:dyDescent="0.25">
      <c r="B16" s="27">
        <v>14</v>
      </c>
      <c r="C16" s="24">
        <v>10.068396720936816</v>
      </c>
      <c r="D16" s="26"/>
    </row>
    <row r="17" spans="2:4" x14ac:dyDescent="0.25">
      <c r="B17" s="27">
        <v>15</v>
      </c>
      <c r="C17" s="24">
        <v>9.850265855402597</v>
      </c>
      <c r="D17" s="26"/>
    </row>
    <row r="18" spans="2:4" x14ac:dyDescent="0.25">
      <c r="B18" s="27">
        <v>16</v>
      </c>
      <c r="C18" s="24">
        <v>9.9411327069611204</v>
      </c>
      <c r="D18" s="26"/>
    </row>
    <row r="19" spans="2:4" x14ac:dyDescent="0.25">
      <c r="B19" s="27">
        <v>17</v>
      </c>
      <c r="C19" s="24">
        <v>10.030286246623293</v>
      </c>
      <c r="D19" s="26"/>
    </row>
    <row r="20" spans="2:4" x14ac:dyDescent="0.25">
      <c r="B20" s="27">
        <v>18</v>
      </c>
      <c r="C20" s="24">
        <v>9.8179540422873615</v>
      </c>
      <c r="D20" s="26"/>
    </row>
    <row r="21" spans="2:4" x14ac:dyDescent="0.25">
      <c r="B21" s="27">
        <v>19</v>
      </c>
      <c r="C21" s="24">
        <v>9.9364839650342951</v>
      </c>
      <c r="D21" s="26"/>
    </row>
    <row r="22" spans="2:4" x14ac:dyDescent="0.25">
      <c r="B22" s="27">
        <v>20</v>
      </c>
      <c r="C22" s="24">
        <v>10.011846581975632</v>
      </c>
      <c r="D22" s="26"/>
    </row>
    <row r="23" spans="2:4" x14ac:dyDescent="0.25">
      <c r="B23" s="27">
        <v>21</v>
      </c>
      <c r="C23" s="24">
        <v>10.100974502449882</v>
      </c>
      <c r="D23" s="26"/>
    </row>
    <row r="24" spans="2:4" x14ac:dyDescent="0.25">
      <c r="B24" s="27">
        <v>22</v>
      </c>
      <c r="C24" s="24">
        <v>10.012759953741481</v>
      </c>
      <c r="D24" s="26"/>
    </row>
    <row r="25" spans="2:4" x14ac:dyDescent="0.25">
      <c r="B25" s="27">
        <v>23</v>
      </c>
      <c r="C25" s="24">
        <v>9.9758403929655906</v>
      </c>
      <c r="D25" s="26"/>
    </row>
    <row r="26" spans="2:4" x14ac:dyDescent="0.25">
      <c r="B26" s="27">
        <v>24</v>
      </c>
      <c r="C26" s="24">
        <v>10.040800159471258</v>
      </c>
      <c r="D26" s="26"/>
    </row>
    <row r="27" spans="2:4" x14ac:dyDescent="0.25">
      <c r="B27" s="27">
        <v>25</v>
      </c>
      <c r="C27" s="24">
        <v>10.062626272422049</v>
      </c>
      <c r="D27" s="26"/>
    </row>
    <row r="28" spans="2:4" x14ac:dyDescent="0.25">
      <c r="B28" s="27">
        <v>26</v>
      </c>
      <c r="C28" s="24">
        <v>9.8688437358654433</v>
      </c>
      <c r="D28" s="26"/>
    </row>
    <row r="29" spans="2:4" x14ac:dyDescent="0.25">
      <c r="B29" s="27">
        <v>27</v>
      </c>
      <c r="C29" s="24">
        <v>10.018808534391258</v>
      </c>
      <c r="D29" s="26"/>
    </row>
    <row r="30" spans="2:4" x14ac:dyDescent="0.25">
      <c r="B30" s="27">
        <v>28</v>
      </c>
      <c r="C30" s="24">
        <v>9.9815018886444111</v>
      </c>
      <c r="D30" s="26"/>
    </row>
    <row r="31" spans="2:4" x14ac:dyDescent="0.25">
      <c r="B31" s="27">
        <v>29</v>
      </c>
      <c r="C31" s="24">
        <v>10.086279954216669</v>
      </c>
      <c r="D31" s="26"/>
    </row>
    <row r="32" spans="2:4" x14ac:dyDescent="0.25">
      <c r="B32" s="27">
        <v>30</v>
      </c>
      <c r="C32" s="24">
        <v>10.196502395386089</v>
      </c>
      <c r="D32" s="26"/>
    </row>
    <row r="33" spans="2:4" x14ac:dyDescent="0.25">
      <c r="B33" s="27">
        <v>31</v>
      </c>
      <c r="C33" s="24">
        <v>9.9923198853745561</v>
      </c>
      <c r="D33" s="26"/>
    </row>
    <row r="34" spans="2:4" x14ac:dyDescent="0.25">
      <c r="B34" s="27">
        <v>32</v>
      </c>
      <c r="C34" s="24">
        <v>9.9699406968874573</v>
      </c>
      <c r="D34" s="26"/>
    </row>
    <row r="35" spans="2:4" x14ac:dyDescent="0.25">
      <c r="B35" s="27">
        <v>33</v>
      </c>
      <c r="C35" s="24">
        <v>10.139375681528977</v>
      </c>
      <c r="D35" s="26"/>
    </row>
    <row r="36" spans="2:4" x14ac:dyDescent="0.25">
      <c r="B36" s="27">
        <v>34</v>
      </c>
      <c r="C36" s="24">
        <v>9.9593604971113461</v>
      </c>
      <c r="D36" s="26"/>
    </row>
    <row r="37" spans="2:4" x14ac:dyDescent="0.25">
      <c r="B37" s="27">
        <v>35</v>
      </c>
      <c r="C37" s="24">
        <v>10.126369347098763</v>
      </c>
      <c r="D37" s="26"/>
    </row>
    <row r="38" spans="2:4" x14ac:dyDescent="0.25">
      <c r="B38" s="27">
        <v>36</v>
      </c>
      <c r="C38" s="24">
        <v>10.076568732720192</v>
      </c>
      <c r="D38" s="26"/>
    </row>
    <row r="39" spans="2:4" x14ac:dyDescent="0.25">
      <c r="B39" s="27">
        <v>37</v>
      </c>
      <c r="C39" s="24">
        <v>10.075633130269477</v>
      </c>
      <c r="D39" s="26"/>
    </row>
    <row r="40" spans="2:4" x14ac:dyDescent="0.25">
      <c r="B40" s="27">
        <v>38</v>
      </c>
      <c r="C40" s="24">
        <v>9.8886857968404396</v>
      </c>
      <c r="D40" s="26"/>
    </row>
    <row r="41" spans="2:4" x14ac:dyDescent="0.25">
      <c r="B41" s="27">
        <v>39</v>
      </c>
      <c r="C41" s="24">
        <v>10.002806597065591</v>
      </c>
      <c r="D41" s="26"/>
    </row>
    <row r="42" spans="2:4" x14ac:dyDescent="0.25">
      <c r="B42" s="27">
        <v>40</v>
      </c>
      <c r="C42" s="24">
        <v>9.9274966240662756</v>
      </c>
      <c r="D42" s="26"/>
    </row>
    <row r="43" spans="2:4" x14ac:dyDescent="0.25">
      <c r="B43" s="27">
        <v>41</v>
      </c>
      <c r="C43" s="24">
        <v>10.051081935714873</v>
      </c>
      <c r="D43" s="26"/>
    </row>
    <row r="44" spans="2:4" x14ac:dyDescent="0.25">
      <c r="B44" s="27">
        <v>42</v>
      </c>
      <c r="C44" s="24">
        <v>10.123655417977885</v>
      </c>
      <c r="D44" s="26"/>
    </row>
    <row r="45" spans="2:4" x14ac:dyDescent="0.25">
      <c r="B45" s="27">
        <v>43</v>
      </c>
      <c r="C45" s="24">
        <v>9.9050244175753157</v>
      </c>
      <c r="D45" s="26"/>
    </row>
    <row r="46" spans="2:4" x14ac:dyDescent="0.25">
      <c r="B46" s="27">
        <v>44</v>
      </c>
      <c r="C46" s="24">
        <v>9.9559389341299998</v>
      </c>
      <c r="D46" s="26"/>
    </row>
    <row r="47" spans="2:4" x14ac:dyDescent="0.25">
      <c r="B47" s="27">
        <v>45</v>
      </c>
      <c r="C47" s="24">
        <v>10.14921559720834</v>
      </c>
      <c r="D47" s="26"/>
    </row>
    <row r="48" spans="2:4" x14ac:dyDescent="0.25">
      <c r="B48" s="27">
        <v>46</v>
      </c>
      <c r="C48" s="24">
        <v>9.9016586634674351</v>
      </c>
      <c r="D48" s="26"/>
    </row>
    <row r="49" spans="2:4" x14ac:dyDescent="0.25">
      <c r="B49" s="27">
        <v>47</v>
      </c>
      <c r="C49" s="24">
        <v>9.860588553612633</v>
      </c>
      <c r="D49" s="26"/>
    </row>
    <row r="50" spans="2:4" x14ac:dyDescent="0.25">
      <c r="B50" s="27">
        <v>48</v>
      </c>
      <c r="C50" s="24">
        <v>10.124705925417782</v>
      </c>
      <c r="D50" s="26"/>
    </row>
    <row r="51" spans="2:4" x14ac:dyDescent="0.25">
      <c r="B51" s="27">
        <v>49</v>
      </c>
      <c r="C51" s="24">
        <v>9.7651317782849958</v>
      </c>
      <c r="D51" s="26"/>
    </row>
    <row r="52" spans="2:4" x14ac:dyDescent="0.25">
      <c r="B52" s="27">
        <v>50</v>
      </c>
      <c r="C52" s="24">
        <v>10.002011507447607</v>
      </c>
      <c r="D52" s="26"/>
    </row>
    <row r="53" spans="2:4" x14ac:dyDescent="0.25">
      <c r="B53" s="27">
        <v>51</v>
      </c>
      <c r="C53" s="24">
        <v>10.082665337837815</v>
      </c>
      <c r="D53" s="26"/>
    </row>
    <row r="54" spans="2:4" x14ac:dyDescent="0.25">
      <c r="B54" s="27">
        <v>52</v>
      </c>
      <c r="C54" s="24">
        <v>10.075355652337777</v>
      </c>
      <c r="D54" s="26"/>
    </row>
    <row r="55" spans="2:4" x14ac:dyDescent="0.25">
      <c r="B55" s="27">
        <v>53</v>
      </c>
      <c r="C55" s="24">
        <v>10.108640173109402</v>
      </c>
      <c r="D55" s="26"/>
    </row>
    <row r="56" spans="2:4" x14ac:dyDescent="0.25">
      <c r="B56" s="27">
        <v>54</v>
      </c>
      <c r="C56" s="24">
        <v>10.051553707614707</v>
      </c>
      <c r="D56" s="26"/>
    </row>
    <row r="57" spans="2:4" x14ac:dyDescent="0.25">
      <c r="B57" s="27">
        <v>55</v>
      </c>
      <c r="C57" s="24">
        <v>10.148874315336025</v>
      </c>
      <c r="D57" s="26"/>
    </row>
    <row r="58" spans="2:4" x14ac:dyDescent="0.25">
      <c r="B58" s="27">
        <v>56</v>
      </c>
      <c r="C58" s="24">
        <v>9.8056091071295377</v>
      </c>
      <c r="D58" s="26"/>
    </row>
    <row r="59" spans="2:4" x14ac:dyDescent="0.25">
      <c r="B59" s="27">
        <v>57</v>
      </c>
      <c r="C59" s="24">
        <v>9.9790580228414054</v>
      </c>
      <c r="D59" s="26"/>
    </row>
    <row r="60" spans="2:4" x14ac:dyDescent="0.25">
      <c r="B60" s="27">
        <v>58</v>
      </c>
      <c r="C60" s="24">
        <v>10.070841495318156</v>
      </c>
      <c r="D60" s="26"/>
    </row>
    <row r="61" spans="2:4" x14ac:dyDescent="0.25">
      <c r="B61" s="27">
        <v>59</v>
      </c>
      <c r="C61" s="24">
        <v>9.9586147581527786</v>
      </c>
      <c r="D61" s="26"/>
    </row>
    <row r="62" spans="2:4" x14ac:dyDescent="0.25">
      <c r="B62" s="27">
        <v>60</v>
      </c>
      <c r="C62" s="24">
        <v>10.007317345967211</v>
      </c>
      <c r="D62" s="26"/>
    </row>
    <row r="63" spans="2:4" x14ac:dyDescent="0.25">
      <c r="B63" s="27">
        <v>61</v>
      </c>
      <c r="C63" s="24">
        <v>9.936896115428981</v>
      </c>
      <c r="D63" s="26"/>
    </row>
    <row r="64" spans="2:4" x14ac:dyDescent="0.25">
      <c r="B64" s="27">
        <v>62</v>
      </c>
      <c r="C64" s="24">
        <v>9.9386362113456137</v>
      </c>
      <c r="D64" s="26"/>
    </row>
    <row r="65" spans="2:4" x14ac:dyDescent="0.25">
      <c r="B65" s="27">
        <v>63</v>
      </c>
      <c r="C65" s="24">
        <v>9.9294606669565848</v>
      </c>
      <c r="D65" s="26"/>
    </row>
    <row r="66" spans="2:4" x14ac:dyDescent="0.25">
      <c r="B66" s="27">
        <v>64</v>
      </c>
      <c r="C66" s="24">
        <v>9.8859443046194517</v>
      </c>
      <c r="D66" s="26"/>
    </row>
    <row r="67" spans="2:4" x14ac:dyDescent="0.25">
      <c r="B67" s="27">
        <v>65</v>
      </c>
      <c r="C67" s="24">
        <v>9.8933296809905187</v>
      </c>
      <c r="D67" s="26"/>
    </row>
    <row r="68" spans="2:4" x14ac:dyDescent="0.25">
      <c r="B68" s="27">
        <v>66</v>
      </c>
      <c r="C68" s="24">
        <v>10.080874933300311</v>
      </c>
      <c r="D68" s="26"/>
    </row>
    <row r="69" spans="2:4" x14ac:dyDescent="0.25">
      <c r="B69" s="27">
        <v>67</v>
      </c>
      <c r="C69" s="24">
        <v>10.11408277450867</v>
      </c>
      <c r="D69" s="26"/>
    </row>
    <row r="70" spans="2:4" x14ac:dyDescent="0.25">
      <c r="B70" s="27">
        <v>68</v>
      </c>
      <c r="C70" s="24">
        <v>9.9641762811393129</v>
      </c>
      <c r="D70" s="26"/>
    </row>
    <row r="71" spans="2:4" x14ac:dyDescent="0.25">
      <c r="B71" s="27">
        <v>69</v>
      </c>
      <c r="C71" s="24">
        <v>9.9572163210161868</v>
      </c>
      <c r="D71" s="26"/>
    </row>
    <row r="72" spans="2:4" x14ac:dyDescent="0.25">
      <c r="B72" s="27">
        <v>70</v>
      </c>
      <c r="C72" s="24">
        <v>9.9080569303394217</v>
      </c>
      <c r="D72" s="26"/>
    </row>
    <row r="73" spans="2:4" x14ac:dyDescent="0.25">
      <c r="B73" s="27">
        <v>71</v>
      </c>
      <c r="C73" s="24">
        <v>9.9883292582066705</v>
      </c>
      <c r="D73" s="26"/>
    </row>
    <row r="74" spans="2:4" x14ac:dyDescent="0.25">
      <c r="B74" s="27">
        <v>72</v>
      </c>
      <c r="C74" s="24">
        <v>10.043683898979369</v>
      </c>
      <c r="D74" s="26"/>
    </row>
    <row r="75" spans="2:4" x14ac:dyDescent="0.25">
      <c r="B75" s="27">
        <v>73</v>
      </c>
      <c r="C75" s="24">
        <v>9.9180444781017467</v>
      </c>
      <c r="D75" s="26"/>
    </row>
    <row r="76" spans="2:4" x14ac:dyDescent="0.25">
      <c r="B76" s="27">
        <v>74</v>
      </c>
      <c r="C76" s="24">
        <v>9.9942483114717398</v>
      </c>
      <c r="D76" s="26"/>
    </row>
    <row r="77" spans="2:4" x14ac:dyDescent="0.25">
      <c r="B77" s="27">
        <v>75</v>
      </c>
      <c r="C77" s="24">
        <v>9.9582538532628337</v>
      </c>
      <c r="D77" s="26"/>
    </row>
    <row r="78" spans="2:4" x14ac:dyDescent="0.25">
      <c r="B78" s="27">
        <v>76</v>
      </c>
      <c r="C78" s="24">
        <v>9.9953548301322392</v>
      </c>
      <c r="D78" s="26"/>
    </row>
    <row r="79" spans="2:4" x14ac:dyDescent="0.25">
      <c r="B79" s="27">
        <v>77</v>
      </c>
      <c r="C79" s="24">
        <v>9.9464525619115758</v>
      </c>
      <c r="D79" s="26"/>
    </row>
    <row r="80" spans="2:4" x14ac:dyDescent="0.25">
      <c r="B80" s="27">
        <v>78</v>
      </c>
      <c r="C80" s="24">
        <v>9.986386549623818</v>
      </c>
      <c r="D80" s="26"/>
    </row>
    <row r="81" spans="2:4" x14ac:dyDescent="0.25">
      <c r="B81" s="27">
        <v>79</v>
      </c>
      <c r="C81" s="24">
        <v>10.218310128750849</v>
      </c>
      <c r="D81" s="26"/>
    </row>
    <row r="82" spans="2:4" x14ac:dyDescent="0.25">
      <c r="B82" s="27">
        <v>80</v>
      </c>
      <c r="C82" s="24">
        <v>9.8712926907077474</v>
      </c>
      <c r="D82" s="26"/>
    </row>
    <row r="83" spans="2:4" x14ac:dyDescent="0.25">
      <c r="B83" s="27">
        <v>81</v>
      </c>
      <c r="C83" s="24">
        <v>9.8626542916310331</v>
      </c>
      <c r="D83" s="26"/>
    </row>
    <row r="84" spans="2:4" x14ac:dyDescent="0.25">
      <c r="B84" s="27">
        <v>82</v>
      </c>
      <c r="C84" s="24">
        <v>9.9960230173648856</v>
      </c>
      <c r="D84" s="26"/>
    </row>
    <row r="85" spans="2:4" x14ac:dyDescent="0.25">
      <c r="B85" s="27">
        <v>83</v>
      </c>
      <c r="C85" s="24">
        <v>10.174152509479743</v>
      </c>
      <c r="D85" s="26"/>
    </row>
    <row r="86" spans="2:4" x14ac:dyDescent="0.25">
      <c r="B86" s="27">
        <v>84</v>
      </c>
      <c r="C86" s="24">
        <v>10.126086397707699</v>
      </c>
      <c r="D86" s="26"/>
    </row>
    <row r="87" spans="2:4" x14ac:dyDescent="0.25">
      <c r="B87" s="27">
        <v>85</v>
      </c>
      <c r="C87" s="24">
        <v>9.9402689404020901</v>
      </c>
      <c r="D87" s="26"/>
    </row>
    <row r="88" spans="2:4" x14ac:dyDescent="0.25">
      <c r="B88" s="27">
        <v>86</v>
      </c>
      <c r="C88" s="24">
        <v>10.039936052539073</v>
      </c>
      <c r="D88" s="26"/>
    </row>
    <row r="89" spans="2:4" x14ac:dyDescent="0.25">
      <c r="B89" s="27">
        <v>87</v>
      </c>
      <c r="C89" s="24">
        <v>9.8378645492701722</v>
      </c>
      <c r="D89" s="26"/>
    </row>
    <row r="90" spans="2:4" x14ac:dyDescent="0.25">
      <c r="B90" s="27">
        <v>88</v>
      </c>
      <c r="C90" s="24">
        <v>9.9995460888284846</v>
      </c>
      <c r="D90" s="26"/>
    </row>
    <row r="91" spans="2:4" x14ac:dyDescent="0.25">
      <c r="B91" s="27">
        <v>89</v>
      </c>
      <c r="C91" s="24">
        <v>9.9921106528658488</v>
      </c>
      <c r="D91" s="26"/>
    </row>
    <row r="92" spans="2:4" x14ac:dyDescent="0.25">
      <c r="B92" s="27">
        <v>90</v>
      </c>
      <c r="C92" s="24">
        <v>10.230992643664724</v>
      </c>
      <c r="D92" s="26"/>
    </row>
    <row r="93" spans="2:4" x14ac:dyDescent="0.25">
      <c r="B93" s="27">
        <v>91</v>
      </c>
      <c r="C93" s="24">
        <v>10.139997567086393</v>
      </c>
      <c r="D93" s="26"/>
    </row>
    <row r="94" spans="2:4" x14ac:dyDescent="0.25">
      <c r="B94" s="27">
        <v>92</v>
      </c>
      <c r="C94" s="24">
        <v>9.9901153047175182</v>
      </c>
      <c r="D94" s="26"/>
    </row>
    <row r="95" spans="2:4" x14ac:dyDescent="0.25">
      <c r="B95" s="27">
        <v>93</v>
      </c>
      <c r="C95" s="24">
        <v>9.9418880605263631</v>
      </c>
      <c r="D95" s="26"/>
    </row>
    <row r="96" spans="2:4" x14ac:dyDescent="0.25">
      <c r="B96" s="27">
        <v>94</v>
      </c>
      <c r="C96" s="24">
        <v>10.062477781064898</v>
      </c>
      <c r="D96" s="26"/>
    </row>
    <row r="97" spans="2:4" x14ac:dyDescent="0.25">
      <c r="B97" s="27">
        <v>95</v>
      </c>
      <c r="C97" s="24">
        <v>9.8846929559277772</v>
      </c>
      <c r="D97" s="26"/>
    </row>
    <row r="98" spans="2:4" x14ac:dyDescent="0.25">
      <c r="B98" s="27">
        <v>96</v>
      </c>
      <c r="C98" s="24">
        <v>9.8707172359990185</v>
      </c>
      <c r="D98" s="26"/>
    </row>
    <row r="99" spans="2:4" x14ac:dyDescent="0.25">
      <c r="B99" s="27">
        <v>97</v>
      </c>
      <c r="C99" s="24">
        <v>10.059773237996065</v>
      </c>
      <c r="D99" s="26"/>
    </row>
    <row r="100" spans="2:4" x14ac:dyDescent="0.25">
      <c r="B100" s="27">
        <v>98</v>
      </c>
      <c r="C100" s="24">
        <v>9.9529137151646836</v>
      </c>
      <c r="D100" s="26"/>
    </row>
    <row r="101" spans="2:4" x14ac:dyDescent="0.25">
      <c r="B101" s="27">
        <v>99</v>
      </c>
      <c r="C101" s="24">
        <v>9.7290971443471914</v>
      </c>
      <c r="D101" s="26"/>
    </row>
    <row r="102" spans="2:4" x14ac:dyDescent="0.25">
      <c r="B102" s="27">
        <v>100</v>
      </c>
      <c r="C102" s="24">
        <v>9.9447586499159648</v>
      </c>
      <c r="D102" s="26"/>
    </row>
    <row r="103" spans="2:4" x14ac:dyDescent="0.25"/>
    <row r="104" spans="2:4" x14ac:dyDescent="0.25"/>
    <row r="105" spans="2:4" x14ac:dyDescent="0.25"/>
    <row r="106" spans="2:4" x14ac:dyDescent="0.25"/>
    <row r="107" spans="2:4" x14ac:dyDescent="0.25"/>
    <row r="108" spans="2:4" x14ac:dyDescent="0.25"/>
    <row r="109" spans="2:4" x14ac:dyDescent="0.25"/>
    <row r="110" spans="2:4" x14ac:dyDescent="0.25"/>
    <row r="111" spans="2:4" x14ac:dyDescent="0.25"/>
    <row r="112" spans="2:4" x14ac:dyDescent="0.25"/>
    <row r="113" x14ac:dyDescent="0.25"/>
    <row r="114" x14ac:dyDescent="0.25"/>
    <row r="115" x14ac:dyDescent="0.25"/>
    <row r="116" x14ac:dyDescent="0.25"/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D10" sqref="D10"/>
    </sheetView>
  </sheetViews>
  <sheetFormatPr defaultColWidth="0" defaultRowHeight="12.75" zeroHeight="1" x14ac:dyDescent="0.2"/>
  <cols>
    <col min="1" max="7" width="11.42578125" style="19" customWidth="1"/>
    <col min="8" max="16384" width="9.140625" style="19" hidden="1"/>
  </cols>
  <sheetData>
    <row r="1" spans="2:6" x14ac:dyDescent="0.2"/>
    <row r="2" spans="2:6" x14ac:dyDescent="0.2">
      <c r="B2" s="31" t="s">
        <v>38</v>
      </c>
      <c r="C2" s="31" t="s">
        <v>39</v>
      </c>
      <c r="D2" s="31" t="s">
        <v>40</v>
      </c>
      <c r="E2" s="31" t="s">
        <v>41</v>
      </c>
      <c r="F2" s="31" t="s">
        <v>42</v>
      </c>
    </row>
    <row r="3" spans="2:6" x14ac:dyDescent="0.2">
      <c r="B3" s="29">
        <v>2</v>
      </c>
      <c r="C3" s="30">
        <v>1.88</v>
      </c>
      <c r="D3" s="30">
        <v>0</v>
      </c>
      <c r="E3" s="30">
        <v>3.2679999999999998</v>
      </c>
      <c r="F3" s="30">
        <v>1.1279999999999999</v>
      </c>
    </row>
    <row r="4" spans="2:6" x14ac:dyDescent="0.2">
      <c r="B4" s="29">
        <v>3</v>
      </c>
      <c r="C4" s="30">
        <v>1.0229999999999999</v>
      </c>
      <c r="D4" s="30">
        <v>0</v>
      </c>
      <c r="E4" s="30">
        <v>2.5739999999999998</v>
      </c>
      <c r="F4" s="30">
        <v>1.6930000000000001</v>
      </c>
    </row>
    <row r="5" spans="2:6" x14ac:dyDescent="0.2">
      <c r="B5" s="29">
        <v>4</v>
      </c>
      <c r="C5" s="30">
        <v>0.72899999999999998</v>
      </c>
      <c r="D5" s="30">
        <v>0</v>
      </c>
      <c r="E5" s="30">
        <v>2.282</v>
      </c>
      <c r="F5" s="30">
        <v>2.0590000000000002</v>
      </c>
    </row>
    <row r="6" spans="2:6" x14ac:dyDescent="0.2">
      <c r="B6" s="29">
        <v>5</v>
      </c>
      <c r="C6" s="30">
        <v>0.57699999999999996</v>
      </c>
      <c r="D6" s="30">
        <v>0</v>
      </c>
      <c r="E6" s="30">
        <v>2.1139999999999999</v>
      </c>
      <c r="F6" s="30">
        <v>2.3260000000000001</v>
      </c>
    </row>
    <row r="7" spans="2:6" x14ac:dyDescent="0.2">
      <c r="B7" s="29">
        <v>6</v>
      </c>
      <c r="C7" s="30">
        <v>0.48299999999999998</v>
      </c>
      <c r="D7" s="30">
        <v>0</v>
      </c>
      <c r="E7" s="30">
        <v>2.004</v>
      </c>
      <c r="F7" s="30">
        <v>2.5339999999999998</v>
      </c>
    </row>
    <row r="8" spans="2:6" x14ac:dyDescent="0.2">
      <c r="B8" s="29">
        <v>7</v>
      </c>
      <c r="C8" s="30">
        <v>0.41899999999999998</v>
      </c>
      <c r="D8" s="30">
        <v>7.5999999999999998E-2</v>
      </c>
      <c r="E8" s="30">
        <v>1.9239999999999999</v>
      </c>
      <c r="F8" s="30">
        <v>2.7040000000000002</v>
      </c>
    </row>
    <row r="9" spans="2:6" x14ac:dyDescent="0.2">
      <c r="B9" s="29">
        <v>8</v>
      </c>
      <c r="C9" s="30">
        <v>0.373</v>
      </c>
      <c r="D9" s="30">
        <v>0.13600000000000001</v>
      </c>
      <c r="E9" s="30">
        <v>1.8640000000000001</v>
      </c>
      <c r="F9" s="30">
        <v>2.847</v>
      </c>
    </row>
    <row r="10" spans="2:6" x14ac:dyDescent="0.2">
      <c r="B10" s="29">
        <v>9</v>
      </c>
      <c r="C10" s="30">
        <v>0.33700000000000002</v>
      </c>
      <c r="D10" s="30">
        <v>0.184</v>
      </c>
      <c r="E10" s="30">
        <v>1.8160000000000001</v>
      </c>
      <c r="F10" s="30">
        <v>2.97</v>
      </c>
    </row>
    <row r="11" spans="2:6" x14ac:dyDescent="0.2">
      <c r="B11" s="29">
        <v>10</v>
      </c>
      <c r="C11" s="30">
        <v>0.308</v>
      </c>
      <c r="D11" s="30">
        <v>0.223</v>
      </c>
      <c r="E11" s="30">
        <v>1.7769999999999999</v>
      </c>
      <c r="F11" s="30">
        <v>3.0779999999999998</v>
      </c>
    </row>
    <row r="12" spans="2:6" x14ac:dyDescent="0.2">
      <c r="B12" s="29">
        <v>11</v>
      </c>
      <c r="C12" s="30">
        <v>0.28499999999999998</v>
      </c>
      <c r="D12" s="30">
        <v>0.25600000000000001</v>
      </c>
      <c r="E12" s="30">
        <v>1.744</v>
      </c>
      <c r="F12" s="30">
        <v>3.173</v>
      </c>
    </row>
    <row r="13" spans="2:6" x14ac:dyDescent="0.2">
      <c r="B13" s="29">
        <v>12</v>
      </c>
      <c r="C13" s="30">
        <v>0.26600000000000001</v>
      </c>
      <c r="D13" s="30">
        <v>0.28399999999999997</v>
      </c>
      <c r="E13" s="30">
        <v>1.7170000000000001</v>
      </c>
      <c r="F13" s="30">
        <v>3.258</v>
      </c>
    </row>
    <row r="14" spans="2:6" x14ac:dyDescent="0.2">
      <c r="B14" s="29">
        <v>13</v>
      </c>
      <c r="C14" s="30">
        <v>0.249</v>
      </c>
      <c r="D14" s="30">
        <v>0.308</v>
      </c>
      <c r="E14" s="30">
        <v>1.6919999999999999</v>
      </c>
      <c r="F14" s="30">
        <v>3.3359999999999999</v>
      </c>
    </row>
    <row r="15" spans="2:6" x14ac:dyDescent="0.2">
      <c r="B15" s="29">
        <v>14</v>
      </c>
      <c r="C15" s="30">
        <v>0.23499999999999999</v>
      </c>
      <c r="D15" s="30">
        <v>0.32900000000000001</v>
      </c>
      <c r="E15" s="30">
        <v>1.671</v>
      </c>
      <c r="F15" s="30">
        <v>3.407</v>
      </c>
    </row>
    <row r="16" spans="2:6" x14ac:dyDescent="0.2">
      <c r="B16" s="29">
        <v>15</v>
      </c>
      <c r="C16" s="30">
        <v>0.223</v>
      </c>
      <c r="D16" s="30">
        <v>0.34799999999999998</v>
      </c>
      <c r="E16" s="30">
        <v>1.6519999999999999</v>
      </c>
      <c r="F16" s="30">
        <v>3.472</v>
      </c>
    </row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70"/>
  <sheetViews>
    <sheetView tabSelected="1" workbookViewId="0">
      <selection activeCell="C8" sqref="C8"/>
    </sheetView>
  </sheetViews>
  <sheetFormatPr defaultColWidth="9.140625" defaultRowHeight="12.75" x14ac:dyDescent="0.2"/>
  <cols>
    <col min="1" max="1" width="9.140625" style="2"/>
    <col min="2" max="2" width="25.7109375" style="2" bestFit="1" customWidth="1"/>
    <col min="3" max="3" width="9.140625" style="2"/>
    <col min="4" max="4" width="10.140625" style="2" customWidth="1"/>
    <col min="5" max="5" width="13.85546875" style="2" bestFit="1" customWidth="1"/>
    <col min="6" max="6" width="13.42578125" style="2" bestFit="1" customWidth="1"/>
    <col min="7" max="257" width="9.140625" style="2"/>
    <col min="258" max="258" width="18.5703125" style="2" customWidth="1"/>
    <col min="259" max="259" width="9.140625" style="2"/>
    <col min="260" max="260" width="10.140625" style="2" customWidth="1"/>
    <col min="261" max="261" width="9.140625" style="2"/>
    <col min="262" max="262" width="17.42578125" style="2" customWidth="1"/>
    <col min="263" max="513" width="9.140625" style="2"/>
    <col min="514" max="514" width="18.5703125" style="2" customWidth="1"/>
    <col min="515" max="515" width="9.140625" style="2"/>
    <col min="516" max="516" width="10.140625" style="2" customWidth="1"/>
    <col min="517" max="517" width="9.140625" style="2"/>
    <col min="518" max="518" width="17.42578125" style="2" customWidth="1"/>
    <col min="519" max="769" width="9.140625" style="2"/>
    <col min="770" max="770" width="18.5703125" style="2" customWidth="1"/>
    <col min="771" max="771" width="9.140625" style="2"/>
    <col min="772" max="772" width="10.140625" style="2" customWidth="1"/>
    <col min="773" max="773" width="9.140625" style="2"/>
    <col min="774" max="774" width="17.42578125" style="2" customWidth="1"/>
    <col min="775" max="1025" width="9.140625" style="2"/>
    <col min="1026" max="1026" width="18.5703125" style="2" customWidth="1"/>
    <col min="1027" max="1027" width="9.140625" style="2"/>
    <col min="1028" max="1028" width="10.140625" style="2" customWidth="1"/>
    <col min="1029" max="1029" width="9.140625" style="2"/>
    <col min="1030" max="1030" width="17.42578125" style="2" customWidth="1"/>
    <col min="1031" max="1281" width="9.140625" style="2"/>
    <col min="1282" max="1282" width="18.5703125" style="2" customWidth="1"/>
    <col min="1283" max="1283" width="9.140625" style="2"/>
    <col min="1284" max="1284" width="10.140625" style="2" customWidth="1"/>
    <col min="1285" max="1285" width="9.140625" style="2"/>
    <col min="1286" max="1286" width="17.42578125" style="2" customWidth="1"/>
    <col min="1287" max="1537" width="9.140625" style="2"/>
    <col min="1538" max="1538" width="18.5703125" style="2" customWidth="1"/>
    <col min="1539" max="1539" width="9.140625" style="2"/>
    <col min="1540" max="1540" width="10.140625" style="2" customWidth="1"/>
    <col min="1541" max="1541" width="9.140625" style="2"/>
    <col min="1542" max="1542" width="17.42578125" style="2" customWidth="1"/>
    <col min="1543" max="1793" width="9.140625" style="2"/>
    <col min="1794" max="1794" width="18.5703125" style="2" customWidth="1"/>
    <col min="1795" max="1795" width="9.140625" style="2"/>
    <col min="1796" max="1796" width="10.140625" style="2" customWidth="1"/>
    <col min="1797" max="1797" width="9.140625" style="2"/>
    <col min="1798" max="1798" width="17.42578125" style="2" customWidth="1"/>
    <col min="1799" max="2049" width="9.140625" style="2"/>
    <col min="2050" max="2050" width="18.5703125" style="2" customWidth="1"/>
    <col min="2051" max="2051" width="9.140625" style="2"/>
    <col min="2052" max="2052" width="10.140625" style="2" customWidth="1"/>
    <col min="2053" max="2053" width="9.140625" style="2"/>
    <col min="2054" max="2054" width="17.42578125" style="2" customWidth="1"/>
    <col min="2055" max="2305" width="9.140625" style="2"/>
    <col min="2306" max="2306" width="18.5703125" style="2" customWidth="1"/>
    <col min="2307" max="2307" width="9.140625" style="2"/>
    <col min="2308" max="2308" width="10.140625" style="2" customWidth="1"/>
    <col min="2309" max="2309" width="9.140625" style="2"/>
    <col min="2310" max="2310" width="17.42578125" style="2" customWidth="1"/>
    <col min="2311" max="2561" width="9.140625" style="2"/>
    <col min="2562" max="2562" width="18.5703125" style="2" customWidth="1"/>
    <col min="2563" max="2563" width="9.140625" style="2"/>
    <col min="2564" max="2564" width="10.140625" style="2" customWidth="1"/>
    <col min="2565" max="2565" width="9.140625" style="2"/>
    <col min="2566" max="2566" width="17.42578125" style="2" customWidth="1"/>
    <col min="2567" max="2817" width="9.140625" style="2"/>
    <col min="2818" max="2818" width="18.5703125" style="2" customWidth="1"/>
    <col min="2819" max="2819" width="9.140625" style="2"/>
    <col min="2820" max="2820" width="10.140625" style="2" customWidth="1"/>
    <col min="2821" max="2821" width="9.140625" style="2"/>
    <col min="2822" max="2822" width="17.42578125" style="2" customWidth="1"/>
    <col min="2823" max="3073" width="9.140625" style="2"/>
    <col min="3074" max="3074" width="18.5703125" style="2" customWidth="1"/>
    <col min="3075" max="3075" width="9.140625" style="2"/>
    <col min="3076" max="3076" width="10.140625" style="2" customWidth="1"/>
    <col min="3077" max="3077" width="9.140625" style="2"/>
    <col min="3078" max="3078" width="17.42578125" style="2" customWidth="1"/>
    <col min="3079" max="3329" width="9.140625" style="2"/>
    <col min="3330" max="3330" width="18.5703125" style="2" customWidth="1"/>
    <col min="3331" max="3331" width="9.140625" style="2"/>
    <col min="3332" max="3332" width="10.140625" style="2" customWidth="1"/>
    <col min="3333" max="3333" width="9.140625" style="2"/>
    <col min="3334" max="3334" width="17.42578125" style="2" customWidth="1"/>
    <col min="3335" max="3585" width="9.140625" style="2"/>
    <col min="3586" max="3586" width="18.5703125" style="2" customWidth="1"/>
    <col min="3587" max="3587" width="9.140625" style="2"/>
    <col min="3588" max="3588" width="10.140625" style="2" customWidth="1"/>
    <col min="3589" max="3589" width="9.140625" style="2"/>
    <col min="3590" max="3590" width="17.42578125" style="2" customWidth="1"/>
    <col min="3591" max="3841" width="9.140625" style="2"/>
    <col min="3842" max="3842" width="18.5703125" style="2" customWidth="1"/>
    <col min="3843" max="3843" width="9.140625" style="2"/>
    <col min="3844" max="3844" width="10.140625" style="2" customWidth="1"/>
    <col min="3845" max="3845" width="9.140625" style="2"/>
    <col min="3846" max="3846" width="17.42578125" style="2" customWidth="1"/>
    <col min="3847" max="4097" width="9.140625" style="2"/>
    <col min="4098" max="4098" width="18.5703125" style="2" customWidth="1"/>
    <col min="4099" max="4099" width="9.140625" style="2"/>
    <col min="4100" max="4100" width="10.140625" style="2" customWidth="1"/>
    <col min="4101" max="4101" width="9.140625" style="2"/>
    <col min="4102" max="4102" width="17.42578125" style="2" customWidth="1"/>
    <col min="4103" max="4353" width="9.140625" style="2"/>
    <col min="4354" max="4354" width="18.5703125" style="2" customWidth="1"/>
    <col min="4355" max="4355" width="9.140625" style="2"/>
    <col min="4356" max="4356" width="10.140625" style="2" customWidth="1"/>
    <col min="4357" max="4357" width="9.140625" style="2"/>
    <col min="4358" max="4358" width="17.42578125" style="2" customWidth="1"/>
    <col min="4359" max="4609" width="9.140625" style="2"/>
    <col min="4610" max="4610" width="18.5703125" style="2" customWidth="1"/>
    <col min="4611" max="4611" width="9.140625" style="2"/>
    <col min="4612" max="4612" width="10.140625" style="2" customWidth="1"/>
    <col min="4613" max="4613" width="9.140625" style="2"/>
    <col min="4614" max="4614" width="17.42578125" style="2" customWidth="1"/>
    <col min="4615" max="4865" width="9.140625" style="2"/>
    <col min="4866" max="4866" width="18.5703125" style="2" customWidth="1"/>
    <col min="4867" max="4867" width="9.140625" style="2"/>
    <col min="4868" max="4868" width="10.140625" style="2" customWidth="1"/>
    <col min="4869" max="4869" width="9.140625" style="2"/>
    <col min="4870" max="4870" width="17.42578125" style="2" customWidth="1"/>
    <col min="4871" max="5121" width="9.140625" style="2"/>
    <col min="5122" max="5122" width="18.5703125" style="2" customWidth="1"/>
    <col min="5123" max="5123" width="9.140625" style="2"/>
    <col min="5124" max="5124" width="10.140625" style="2" customWidth="1"/>
    <col min="5125" max="5125" width="9.140625" style="2"/>
    <col min="5126" max="5126" width="17.42578125" style="2" customWidth="1"/>
    <col min="5127" max="5377" width="9.140625" style="2"/>
    <col min="5378" max="5378" width="18.5703125" style="2" customWidth="1"/>
    <col min="5379" max="5379" width="9.140625" style="2"/>
    <col min="5380" max="5380" width="10.140625" style="2" customWidth="1"/>
    <col min="5381" max="5381" width="9.140625" style="2"/>
    <col min="5382" max="5382" width="17.42578125" style="2" customWidth="1"/>
    <col min="5383" max="5633" width="9.140625" style="2"/>
    <col min="5634" max="5634" width="18.5703125" style="2" customWidth="1"/>
    <col min="5635" max="5635" width="9.140625" style="2"/>
    <col min="5636" max="5636" width="10.140625" style="2" customWidth="1"/>
    <col min="5637" max="5637" width="9.140625" style="2"/>
    <col min="5638" max="5638" width="17.42578125" style="2" customWidth="1"/>
    <col min="5639" max="5889" width="9.140625" style="2"/>
    <col min="5890" max="5890" width="18.5703125" style="2" customWidth="1"/>
    <col min="5891" max="5891" width="9.140625" style="2"/>
    <col min="5892" max="5892" width="10.140625" style="2" customWidth="1"/>
    <col min="5893" max="5893" width="9.140625" style="2"/>
    <col min="5894" max="5894" width="17.42578125" style="2" customWidth="1"/>
    <col min="5895" max="6145" width="9.140625" style="2"/>
    <col min="6146" max="6146" width="18.5703125" style="2" customWidth="1"/>
    <col min="6147" max="6147" width="9.140625" style="2"/>
    <col min="6148" max="6148" width="10.140625" style="2" customWidth="1"/>
    <col min="6149" max="6149" width="9.140625" style="2"/>
    <col min="6150" max="6150" width="17.42578125" style="2" customWidth="1"/>
    <col min="6151" max="6401" width="9.140625" style="2"/>
    <col min="6402" max="6402" width="18.5703125" style="2" customWidth="1"/>
    <col min="6403" max="6403" width="9.140625" style="2"/>
    <col min="6404" max="6404" width="10.140625" style="2" customWidth="1"/>
    <col min="6405" max="6405" width="9.140625" style="2"/>
    <col min="6406" max="6406" width="17.42578125" style="2" customWidth="1"/>
    <col min="6407" max="6657" width="9.140625" style="2"/>
    <col min="6658" max="6658" width="18.5703125" style="2" customWidth="1"/>
    <col min="6659" max="6659" width="9.140625" style="2"/>
    <col min="6660" max="6660" width="10.140625" style="2" customWidth="1"/>
    <col min="6661" max="6661" width="9.140625" style="2"/>
    <col min="6662" max="6662" width="17.42578125" style="2" customWidth="1"/>
    <col min="6663" max="6913" width="9.140625" style="2"/>
    <col min="6914" max="6914" width="18.5703125" style="2" customWidth="1"/>
    <col min="6915" max="6915" width="9.140625" style="2"/>
    <col min="6916" max="6916" width="10.140625" style="2" customWidth="1"/>
    <col min="6917" max="6917" width="9.140625" style="2"/>
    <col min="6918" max="6918" width="17.42578125" style="2" customWidth="1"/>
    <col min="6919" max="7169" width="9.140625" style="2"/>
    <col min="7170" max="7170" width="18.5703125" style="2" customWidth="1"/>
    <col min="7171" max="7171" width="9.140625" style="2"/>
    <col min="7172" max="7172" width="10.140625" style="2" customWidth="1"/>
    <col min="7173" max="7173" width="9.140625" style="2"/>
    <col min="7174" max="7174" width="17.42578125" style="2" customWidth="1"/>
    <col min="7175" max="7425" width="9.140625" style="2"/>
    <col min="7426" max="7426" width="18.5703125" style="2" customWidth="1"/>
    <col min="7427" max="7427" width="9.140625" style="2"/>
    <col min="7428" max="7428" width="10.140625" style="2" customWidth="1"/>
    <col min="7429" max="7429" width="9.140625" style="2"/>
    <col min="7430" max="7430" width="17.42578125" style="2" customWidth="1"/>
    <col min="7431" max="7681" width="9.140625" style="2"/>
    <col min="7682" max="7682" width="18.5703125" style="2" customWidth="1"/>
    <col min="7683" max="7683" width="9.140625" style="2"/>
    <col min="7684" max="7684" width="10.140625" style="2" customWidth="1"/>
    <col min="7685" max="7685" width="9.140625" style="2"/>
    <col min="7686" max="7686" width="17.42578125" style="2" customWidth="1"/>
    <col min="7687" max="7937" width="9.140625" style="2"/>
    <col min="7938" max="7938" width="18.5703125" style="2" customWidth="1"/>
    <col min="7939" max="7939" width="9.140625" style="2"/>
    <col min="7940" max="7940" width="10.140625" style="2" customWidth="1"/>
    <col min="7941" max="7941" width="9.140625" style="2"/>
    <col min="7942" max="7942" width="17.42578125" style="2" customWidth="1"/>
    <col min="7943" max="8193" width="9.140625" style="2"/>
    <col min="8194" max="8194" width="18.5703125" style="2" customWidth="1"/>
    <col min="8195" max="8195" width="9.140625" style="2"/>
    <col min="8196" max="8196" width="10.140625" style="2" customWidth="1"/>
    <col min="8197" max="8197" width="9.140625" style="2"/>
    <col min="8198" max="8198" width="17.42578125" style="2" customWidth="1"/>
    <col min="8199" max="8449" width="9.140625" style="2"/>
    <col min="8450" max="8450" width="18.5703125" style="2" customWidth="1"/>
    <col min="8451" max="8451" width="9.140625" style="2"/>
    <col min="8452" max="8452" width="10.140625" style="2" customWidth="1"/>
    <col min="8453" max="8453" width="9.140625" style="2"/>
    <col min="8454" max="8454" width="17.42578125" style="2" customWidth="1"/>
    <col min="8455" max="8705" width="9.140625" style="2"/>
    <col min="8706" max="8706" width="18.5703125" style="2" customWidth="1"/>
    <col min="8707" max="8707" width="9.140625" style="2"/>
    <col min="8708" max="8708" width="10.140625" style="2" customWidth="1"/>
    <col min="8709" max="8709" width="9.140625" style="2"/>
    <col min="8710" max="8710" width="17.42578125" style="2" customWidth="1"/>
    <col min="8711" max="8961" width="9.140625" style="2"/>
    <col min="8962" max="8962" width="18.5703125" style="2" customWidth="1"/>
    <col min="8963" max="8963" width="9.140625" style="2"/>
    <col min="8964" max="8964" width="10.140625" style="2" customWidth="1"/>
    <col min="8965" max="8965" width="9.140625" style="2"/>
    <col min="8966" max="8966" width="17.42578125" style="2" customWidth="1"/>
    <col min="8967" max="9217" width="9.140625" style="2"/>
    <col min="9218" max="9218" width="18.5703125" style="2" customWidth="1"/>
    <col min="9219" max="9219" width="9.140625" style="2"/>
    <col min="9220" max="9220" width="10.140625" style="2" customWidth="1"/>
    <col min="9221" max="9221" width="9.140625" style="2"/>
    <col min="9222" max="9222" width="17.42578125" style="2" customWidth="1"/>
    <col min="9223" max="9473" width="9.140625" style="2"/>
    <col min="9474" max="9474" width="18.5703125" style="2" customWidth="1"/>
    <col min="9475" max="9475" width="9.140625" style="2"/>
    <col min="9476" max="9476" width="10.140625" style="2" customWidth="1"/>
    <col min="9477" max="9477" width="9.140625" style="2"/>
    <col min="9478" max="9478" width="17.42578125" style="2" customWidth="1"/>
    <col min="9479" max="9729" width="9.140625" style="2"/>
    <col min="9730" max="9730" width="18.5703125" style="2" customWidth="1"/>
    <col min="9731" max="9731" width="9.140625" style="2"/>
    <col min="9732" max="9732" width="10.140625" style="2" customWidth="1"/>
    <col min="9733" max="9733" width="9.140625" style="2"/>
    <col min="9734" max="9734" width="17.42578125" style="2" customWidth="1"/>
    <col min="9735" max="9985" width="9.140625" style="2"/>
    <col min="9986" max="9986" width="18.5703125" style="2" customWidth="1"/>
    <col min="9987" max="9987" width="9.140625" style="2"/>
    <col min="9988" max="9988" width="10.140625" style="2" customWidth="1"/>
    <col min="9989" max="9989" width="9.140625" style="2"/>
    <col min="9990" max="9990" width="17.42578125" style="2" customWidth="1"/>
    <col min="9991" max="10241" width="9.140625" style="2"/>
    <col min="10242" max="10242" width="18.5703125" style="2" customWidth="1"/>
    <col min="10243" max="10243" width="9.140625" style="2"/>
    <col min="10244" max="10244" width="10.140625" style="2" customWidth="1"/>
    <col min="10245" max="10245" width="9.140625" style="2"/>
    <col min="10246" max="10246" width="17.42578125" style="2" customWidth="1"/>
    <col min="10247" max="10497" width="9.140625" style="2"/>
    <col min="10498" max="10498" width="18.5703125" style="2" customWidth="1"/>
    <col min="10499" max="10499" width="9.140625" style="2"/>
    <col min="10500" max="10500" width="10.140625" style="2" customWidth="1"/>
    <col min="10501" max="10501" width="9.140625" style="2"/>
    <col min="10502" max="10502" width="17.42578125" style="2" customWidth="1"/>
    <col min="10503" max="10753" width="9.140625" style="2"/>
    <col min="10754" max="10754" width="18.5703125" style="2" customWidth="1"/>
    <col min="10755" max="10755" width="9.140625" style="2"/>
    <col min="10756" max="10756" width="10.140625" style="2" customWidth="1"/>
    <col min="10757" max="10757" width="9.140625" style="2"/>
    <col min="10758" max="10758" width="17.42578125" style="2" customWidth="1"/>
    <col min="10759" max="11009" width="9.140625" style="2"/>
    <col min="11010" max="11010" width="18.5703125" style="2" customWidth="1"/>
    <col min="11011" max="11011" width="9.140625" style="2"/>
    <col min="11012" max="11012" width="10.140625" style="2" customWidth="1"/>
    <col min="11013" max="11013" width="9.140625" style="2"/>
    <col min="11014" max="11014" width="17.42578125" style="2" customWidth="1"/>
    <col min="11015" max="11265" width="9.140625" style="2"/>
    <col min="11266" max="11266" width="18.5703125" style="2" customWidth="1"/>
    <col min="11267" max="11267" width="9.140625" style="2"/>
    <col min="11268" max="11268" width="10.140625" style="2" customWidth="1"/>
    <col min="11269" max="11269" width="9.140625" style="2"/>
    <col min="11270" max="11270" width="17.42578125" style="2" customWidth="1"/>
    <col min="11271" max="11521" width="9.140625" style="2"/>
    <col min="11522" max="11522" width="18.5703125" style="2" customWidth="1"/>
    <col min="11523" max="11523" width="9.140625" style="2"/>
    <col min="11524" max="11524" width="10.140625" style="2" customWidth="1"/>
    <col min="11525" max="11525" width="9.140625" style="2"/>
    <col min="11526" max="11526" width="17.42578125" style="2" customWidth="1"/>
    <col min="11527" max="11777" width="9.140625" style="2"/>
    <col min="11778" max="11778" width="18.5703125" style="2" customWidth="1"/>
    <col min="11779" max="11779" width="9.140625" style="2"/>
    <col min="11780" max="11780" width="10.140625" style="2" customWidth="1"/>
    <col min="11781" max="11781" width="9.140625" style="2"/>
    <col min="11782" max="11782" width="17.42578125" style="2" customWidth="1"/>
    <col min="11783" max="12033" width="9.140625" style="2"/>
    <col min="12034" max="12034" width="18.5703125" style="2" customWidth="1"/>
    <col min="12035" max="12035" width="9.140625" style="2"/>
    <col min="12036" max="12036" width="10.140625" style="2" customWidth="1"/>
    <col min="12037" max="12037" width="9.140625" style="2"/>
    <col min="12038" max="12038" width="17.42578125" style="2" customWidth="1"/>
    <col min="12039" max="12289" width="9.140625" style="2"/>
    <col min="12290" max="12290" width="18.5703125" style="2" customWidth="1"/>
    <col min="12291" max="12291" width="9.140625" style="2"/>
    <col min="12292" max="12292" width="10.140625" style="2" customWidth="1"/>
    <col min="12293" max="12293" width="9.140625" style="2"/>
    <col min="12294" max="12294" width="17.42578125" style="2" customWidth="1"/>
    <col min="12295" max="12545" width="9.140625" style="2"/>
    <col min="12546" max="12546" width="18.5703125" style="2" customWidth="1"/>
    <col min="12547" max="12547" width="9.140625" style="2"/>
    <col min="12548" max="12548" width="10.140625" style="2" customWidth="1"/>
    <col min="12549" max="12549" width="9.140625" style="2"/>
    <col min="12550" max="12550" width="17.42578125" style="2" customWidth="1"/>
    <col min="12551" max="12801" width="9.140625" style="2"/>
    <col min="12802" max="12802" width="18.5703125" style="2" customWidth="1"/>
    <col min="12803" max="12803" width="9.140625" style="2"/>
    <col min="12804" max="12804" width="10.140625" style="2" customWidth="1"/>
    <col min="12805" max="12805" width="9.140625" style="2"/>
    <col min="12806" max="12806" width="17.42578125" style="2" customWidth="1"/>
    <col min="12807" max="13057" width="9.140625" style="2"/>
    <col min="13058" max="13058" width="18.5703125" style="2" customWidth="1"/>
    <col min="13059" max="13059" width="9.140625" style="2"/>
    <col min="13060" max="13060" width="10.140625" style="2" customWidth="1"/>
    <col min="13061" max="13061" width="9.140625" style="2"/>
    <col min="13062" max="13062" width="17.42578125" style="2" customWidth="1"/>
    <col min="13063" max="13313" width="9.140625" style="2"/>
    <col min="13314" max="13314" width="18.5703125" style="2" customWidth="1"/>
    <col min="13315" max="13315" width="9.140625" style="2"/>
    <col min="13316" max="13316" width="10.140625" style="2" customWidth="1"/>
    <col min="13317" max="13317" width="9.140625" style="2"/>
    <col min="13318" max="13318" width="17.42578125" style="2" customWidth="1"/>
    <col min="13319" max="13569" width="9.140625" style="2"/>
    <col min="13570" max="13570" width="18.5703125" style="2" customWidth="1"/>
    <col min="13571" max="13571" width="9.140625" style="2"/>
    <col min="13572" max="13572" width="10.140625" style="2" customWidth="1"/>
    <col min="13573" max="13573" width="9.140625" style="2"/>
    <col min="13574" max="13574" width="17.42578125" style="2" customWidth="1"/>
    <col min="13575" max="13825" width="9.140625" style="2"/>
    <col min="13826" max="13826" width="18.5703125" style="2" customWidth="1"/>
    <col min="13827" max="13827" width="9.140625" style="2"/>
    <col min="13828" max="13828" width="10.140625" style="2" customWidth="1"/>
    <col min="13829" max="13829" width="9.140625" style="2"/>
    <col min="13830" max="13830" width="17.42578125" style="2" customWidth="1"/>
    <col min="13831" max="14081" width="9.140625" style="2"/>
    <col min="14082" max="14082" width="18.5703125" style="2" customWidth="1"/>
    <col min="14083" max="14083" width="9.140625" style="2"/>
    <col min="14084" max="14084" width="10.140625" style="2" customWidth="1"/>
    <col min="14085" max="14085" width="9.140625" style="2"/>
    <col min="14086" max="14086" width="17.42578125" style="2" customWidth="1"/>
    <col min="14087" max="14337" width="9.140625" style="2"/>
    <col min="14338" max="14338" width="18.5703125" style="2" customWidth="1"/>
    <col min="14339" max="14339" width="9.140625" style="2"/>
    <col min="14340" max="14340" width="10.140625" style="2" customWidth="1"/>
    <col min="14341" max="14341" width="9.140625" style="2"/>
    <col min="14342" max="14342" width="17.42578125" style="2" customWidth="1"/>
    <col min="14343" max="14593" width="9.140625" style="2"/>
    <col min="14594" max="14594" width="18.5703125" style="2" customWidth="1"/>
    <col min="14595" max="14595" width="9.140625" style="2"/>
    <col min="14596" max="14596" width="10.140625" style="2" customWidth="1"/>
    <col min="14597" max="14597" width="9.140625" style="2"/>
    <col min="14598" max="14598" width="17.42578125" style="2" customWidth="1"/>
    <col min="14599" max="14849" width="9.140625" style="2"/>
    <col min="14850" max="14850" width="18.5703125" style="2" customWidth="1"/>
    <col min="14851" max="14851" width="9.140625" style="2"/>
    <col min="14852" max="14852" width="10.140625" style="2" customWidth="1"/>
    <col min="14853" max="14853" width="9.140625" style="2"/>
    <col min="14854" max="14854" width="17.42578125" style="2" customWidth="1"/>
    <col min="14855" max="15105" width="9.140625" style="2"/>
    <col min="15106" max="15106" width="18.5703125" style="2" customWidth="1"/>
    <col min="15107" max="15107" width="9.140625" style="2"/>
    <col min="15108" max="15108" width="10.140625" style="2" customWidth="1"/>
    <col min="15109" max="15109" width="9.140625" style="2"/>
    <col min="15110" max="15110" width="17.42578125" style="2" customWidth="1"/>
    <col min="15111" max="15361" width="9.140625" style="2"/>
    <col min="15362" max="15362" width="18.5703125" style="2" customWidth="1"/>
    <col min="15363" max="15363" width="9.140625" style="2"/>
    <col min="15364" max="15364" width="10.140625" style="2" customWidth="1"/>
    <col min="15365" max="15365" width="9.140625" style="2"/>
    <col min="15366" max="15366" width="17.42578125" style="2" customWidth="1"/>
    <col min="15367" max="15617" width="9.140625" style="2"/>
    <col min="15618" max="15618" width="18.5703125" style="2" customWidth="1"/>
    <col min="15619" max="15619" width="9.140625" style="2"/>
    <col min="15620" max="15620" width="10.140625" style="2" customWidth="1"/>
    <col min="15621" max="15621" width="9.140625" style="2"/>
    <col min="15622" max="15622" width="17.42578125" style="2" customWidth="1"/>
    <col min="15623" max="15873" width="9.140625" style="2"/>
    <col min="15874" max="15874" width="18.5703125" style="2" customWidth="1"/>
    <col min="15875" max="15875" width="9.140625" style="2"/>
    <col min="15876" max="15876" width="10.140625" style="2" customWidth="1"/>
    <col min="15877" max="15877" width="9.140625" style="2"/>
    <col min="15878" max="15878" width="17.42578125" style="2" customWidth="1"/>
    <col min="15879" max="16129" width="9.140625" style="2"/>
    <col min="16130" max="16130" width="18.5703125" style="2" customWidth="1"/>
    <col min="16131" max="16131" width="9.140625" style="2"/>
    <col min="16132" max="16132" width="10.140625" style="2" customWidth="1"/>
    <col min="16133" max="16133" width="9.140625" style="2"/>
    <col min="16134" max="16134" width="17.42578125" style="2" customWidth="1"/>
    <col min="16135" max="16384" width="9.140625" style="2"/>
  </cols>
  <sheetData>
    <row r="1" spans="2:4" x14ac:dyDescent="0.2">
      <c r="B1" s="1"/>
      <c r="C1" s="1"/>
    </row>
    <row r="2" spans="2:4" x14ac:dyDescent="0.2">
      <c r="B2" s="3" t="s">
        <v>0</v>
      </c>
      <c r="C2" s="32"/>
    </row>
    <row r="3" spans="2:4" x14ac:dyDescent="0.2">
      <c r="B3" s="3" t="s">
        <v>1</v>
      </c>
      <c r="C3" s="32"/>
    </row>
    <row r="7" spans="2:4" ht="13.5" thickBot="1" x14ac:dyDescent="0.25">
      <c r="B7" s="3" t="s">
        <v>37</v>
      </c>
    </row>
    <row r="8" spans="2:4" x14ac:dyDescent="0.2">
      <c r="B8" s="4"/>
      <c r="C8" s="5" t="s">
        <v>2</v>
      </c>
      <c r="D8" s="6" t="s">
        <v>3</v>
      </c>
    </row>
    <row r="9" spans="2:4" x14ac:dyDescent="0.2">
      <c r="B9" s="7" t="s">
        <v>4</v>
      </c>
      <c r="C9" s="21"/>
      <c r="D9" s="9"/>
    </row>
    <row r="10" spans="2:4" x14ac:dyDescent="0.2">
      <c r="B10" s="7" t="s">
        <v>5</v>
      </c>
      <c r="C10" s="10"/>
      <c r="D10" s="22"/>
    </row>
    <row r="11" spans="2:4" x14ac:dyDescent="0.2">
      <c r="B11" s="7" t="s">
        <v>36</v>
      </c>
      <c r="C11" s="23"/>
      <c r="D11" s="9"/>
    </row>
    <row r="12" spans="2:4" x14ac:dyDescent="0.2">
      <c r="B12" s="7" t="s">
        <v>6</v>
      </c>
      <c r="C12" s="23"/>
      <c r="D12" s="9"/>
    </row>
    <row r="13" spans="2:4" x14ac:dyDescent="0.2">
      <c r="B13" s="7" t="s">
        <v>7</v>
      </c>
      <c r="C13" s="8"/>
      <c r="D13" s="9"/>
    </row>
    <row r="14" spans="2:4" x14ac:dyDescent="0.2">
      <c r="B14" s="7" t="s">
        <v>8</v>
      </c>
      <c r="C14" s="8"/>
      <c r="D14" s="11"/>
    </row>
    <row r="15" spans="2:4" x14ac:dyDescent="0.2">
      <c r="B15" s="7" t="s">
        <v>9</v>
      </c>
      <c r="C15" s="21"/>
      <c r="D15" s="22"/>
    </row>
    <row r="16" spans="2:4" ht="13.5" thickBot="1" x14ac:dyDescent="0.25">
      <c r="B16" s="12" t="s">
        <v>10</v>
      </c>
      <c r="C16" s="13"/>
      <c r="D16" s="14"/>
    </row>
    <row r="23" spans="1:12" ht="13.5" thickBot="1" x14ac:dyDescent="0.25">
      <c r="B23" s="3" t="s">
        <v>11</v>
      </c>
    </row>
    <row r="24" spans="1:12" x14ac:dyDescent="0.2">
      <c r="B24" s="15"/>
      <c r="C24" s="5" t="s">
        <v>43</v>
      </c>
      <c r="D24" s="6" t="s">
        <v>3</v>
      </c>
      <c r="E24" s="16" t="s">
        <v>44</v>
      </c>
      <c r="F24" s="16" t="s">
        <v>13</v>
      </c>
      <c r="G24" s="16" t="s">
        <v>10</v>
      </c>
      <c r="H24" s="16" t="s">
        <v>12</v>
      </c>
      <c r="I24" s="16" t="s">
        <v>8</v>
      </c>
      <c r="J24" s="16" t="s">
        <v>10</v>
      </c>
      <c r="K24" s="16" t="s">
        <v>12</v>
      </c>
      <c r="L24" s="16" t="s">
        <v>8</v>
      </c>
    </row>
    <row r="25" spans="1:12" x14ac:dyDescent="0.2">
      <c r="A25" s="2">
        <v>0</v>
      </c>
      <c r="B25" s="17" t="s">
        <v>14</v>
      </c>
      <c r="C25" s="33"/>
      <c r="D25" s="34"/>
      <c r="E25" s="18" t="str">
        <f>IF(C25&gt;$C$14,"Above UCL",IF(C25&lt;$C$16,"Below LCL",""))</f>
        <v/>
      </c>
      <c r="F25" s="18" t="str">
        <f>IF(D25&gt;$D$14,"Above UCL",IF(D25&lt;$D$16,"Below LCL",""))</f>
        <v/>
      </c>
      <c r="G25" s="19">
        <f t="shared" ref="G25:G44" si="0">$C$16</f>
        <v>0</v>
      </c>
      <c r="H25" s="19">
        <f t="shared" ref="H25:H44" si="1">$C$15</f>
        <v>0</v>
      </c>
      <c r="I25" s="2">
        <f t="shared" ref="I25:I44" si="2">$C$14</f>
        <v>0</v>
      </c>
      <c r="J25" s="19">
        <f t="shared" ref="J25:J44" si="3">$D$16</f>
        <v>0</v>
      </c>
      <c r="K25" s="19">
        <f t="shared" ref="K25:K44" si="4">$D$15</f>
        <v>0</v>
      </c>
      <c r="L25" s="2">
        <f t="shared" ref="L25:L44" si="5">$D$14</f>
        <v>0</v>
      </c>
    </row>
    <row r="26" spans="1:12" x14ac:dyDescent="0.2">
      <c r="A26" s="2">
        <v>1</v>
      </c>
      <c r="B26" s="17" t="s">
        <v>15</v>
      </c>
      <c r="C26" s="35"/>
      <c r="D26" s="36"/>
      <c r="E26" s="18" t="str">
        <f t="shared" ref="E26:E44" si="6">IF(C26&gt;$C$14,"Above UCL",IF(C26&lt;$C$16,"Below LCL",""))</f>
        <v/>
      </c>
      <c r="F26" s="18" t="str">
        <f t="shared" ref="F26:F44" si="7">IF(D26&gt;$D$14,"Above UCL",IF(D26&lt;$D$16,"Below LCL",""))</f>
        <v/>
      </c>
      <c r="G26" s="19">
        <f t="shared" si="0"/>
        <v>0</v>
      </c>
      <c r="H26" s="19">
        <f t="shared" si="1"/>
        <v>0</v>
      </c>
      <c r="I26" s="2">
        <f t="shared" si="2"/>
        <v>0</v>
      </c>
      <c r="J26" s="19">
        <f t="shared" si="3"/>
        <v>0</v>
      </c>
      <c r="K26" s="19">
        <f t="shared" si="4"/>
        <v>0</v>
      </c>
      <c r="L26" s="2">
        <f t="shared" si="5"/>
        <v>0</v>
      </c>
    </row>
    <row r="27" spans="1:12" x14ac:dyDescent="0.2">
      <c r="A27" s="2">
        <v>2</v>
      </c>
      <c r="B27" s="17" t="s">
        <v>16</v>
      </c>
      <c r="C27" s="35"/>
      <c r="D27" s="36"/>
      <c r="E27" s="18" t="str">
        <f t="shared" si="6"/>
        <v/>
      </c>
      <c r="F27" s="18" t="str">
        <f t="shared" si="7"/>
        <v/>
      </c>
      <c r="G27" s="19">
        <f t="shared" si="0"/>
        <v>0</v>
      </c>
      <c r="H27" s="19">
        <f t="shared" si="1"/>
        <v>0</v>
      </c>
      <c r="I27" s="2">
        <f t="shared" si="2"/>
        <v>0</v>
      </c>
      <c r="J27" s="19">
        <f t="shared" si="3"/>
        <v>0</v>
      </c>
      <c r="K27" s="19">
        <f t="shared" si="4"/>
        <v>0</v>
      </c>
      <c r="L27" s="2">
        <f t="shared" si="5"/>
        <v>0</v>
      </c>
    </row>
    <row r="28" spans="1:12" x14ac:dyDescent="0.2">
      <c r="A28" s="2">
        <v>3</v>
      </c>
      <c r="B28" s="17" t="s">
        <v>17</v>
      </c>
      <c r="C28" s="35"/>
      <c r="D28" s="36"/>
      <c r="E28" s="18" t="str">
        <f t="shared" si="6"/>
        <v/>
      </c>
      <c r="F28" s="18" t="str">
        <f t="shared" si="7"/>
        <v/>
      </c>
      <c r="G28" s="19">
        <f t="shared" si="0"/>
        <v>0</v>
      </c>
      <c r="H28" s="19">
        <f t="shared" si="1"/>
        <v>0</v>
      </c>
      <c r="I28" s="2">
        <f t="shared" si="2"/>
        <v>0</v>
      </c>
      <c r="J28" s="19">
        <f t="shared" si="3"/>
        <v>0</v>
      </c>
      <c r="K28" s="19">
        <f t="shared" si="4"/>
        <v>0</v>
      </c>
      <c r="L28" s="2">
        <f t="shared" si="5"/>
        <v>0</v>
      </c>
    </row>
    <row r="29" spans="1:12" x14ac:dyDescent="0.2">
      <c r="A29" s="2">
        <v>4</v>
      </c>
      <c r="B29" s="17" t="s">
        <v>18</v>
      </c>
      <c r="C29" s="35"/>
      <c r="D29" s="36"/>
      <c r="E29" s="18" t="str">
        <f t="shared" si="6"/>
        <v/>
      </c>
      <c r="F29" s="18" t="str">
        <f t="shared" si="7"/>
        <v/>
      </c>
      <c r="G29" s="19">
        <f t="shared" si="0"/>
        <v>0</v>
      </c>
      <c r="H29" s="19">
        <f t="shared" si="1"/>
        <v>0</v>
      </c>
      <c r="I29" s="2">
        <f t="shared" si="2"/>
        <v>0</v>
      </c>
      <c r="J29" s="19">
        <f t="shared" si="3"/>
        <v>0</v>
      </c>
      <c r="K29" s="19">
        <f t="shared" si="4"/>
        <v>0</v>
      </c>
      <c r="L29" s="2">
        <f t="shared" si="5"/>
        <v>0</v>
      </c>
    </row>
    <row r="30" spans="1:12" x14ac:dyDescent="0.2">
      <c r="A30" s="2">
        <v>5</v>
      </c>
      <c r="B30" s="17" t="s">
        <v>19</v>
      </c>
      <c r="C30" s="35"/>
      <c r="D30" s="36"/>
      <c r="E30" s="18" t="str">
        <f t="shared" si="6"/>
        <v/>
      </c>
      <c r="F30" s="18" t="str">
        <f t="shared" si="7"/>
        <v/>
      </c>
      <c r="G30" s="19">
        <f t="shared" si="0"/>
        <v>0</v>
      </c>
      <c r="H30" s="19">
        <f t="shared" si="1"/>
        <v>0</v>
      </c>
      <c r="I30" s="2">
        <f t="shared" si="2"/>
        <v>0</v>
      </c>
      <c r="J30" s="19">
        <f t="shared" si="3"/>
        <v>0</v>
      </c>
      <c r="K30" s="19">
        <f t="shared" si="4"/>
        <v>0</v>
      </c>
      <c r="L30" s="2">
        <f t="shared" si="5"/>
        <v>0</v>
      </c>
    </row>
    <row r="31" spans="1:12" x14ac:dyDescent="0.2">
      <c r="A31" s="2">
        <v>6</v>
      </c>
      <c r="B31" s="17" t="s">
        <v>20</v>
      </c>
      <c r="C31" s="35"/>
      <c r="D31" s="36"/>
      <c r="E31" s="18" t="str">
        <f t="shared" si="6"/>
        <v/>
      </c>
      <c r="F31" s="18" t="str">
        <f t="shared" si="7"/>
        <v/>
      </c>
      <c r="G31" s="19">
        <f t="shared" si="0"/>
        <v>0</v>
      </c>
      <c r="H31" s="19">
        <f t="shared" si="1"/>
        <v>0</v>
      </c>
      <c r="I31" s="2">
        <f t="shared" si="2"/>
        <v>0</v>
      </c>
      <c r="J31" s="19">
        <f t="shared" si="3"/>
        <v>0</v>
      </c>
      <c r="K31" s="19">
        <f t="shared" si="4"/>
        <v>0</v>
      </c>
      <c r="L31" s="2">
        <f t="shared" si="5"/>
        <v>0</v>
      </c>
    </row>
    <row r="32" spans="1:12" x14ac:dyDescent="0.2">
      <c r="A32" s="2">
        <v>7</v>
      </c>
      <c r="B32" s="17" t="s">
        <v>21</v>
      </c>
      <c r="C32" s="35"/>
      <c r="D32" s="36"/>
      <c r="E32" s="18" t="str">
        <f t="shared" si="6"/>
        <v/>
      </c>
      <c r="F32" s="18" t="str">
        <f t="shared" si="7"/>
        <v/>
      </c>
      <c r="G32" s="19">
        <f t="shared" si="0"/>
        <v>0</v>
      </c>
      <c r="H32" s="19">
        <f t="shared" si="1"/>
        <v>0</v>
      </c>
      <c r="I32" s="2">
        <f t="shared" si="2"/>
        <v>0</v>
      </c>
      <c r="J32" s="19">
        <f t="shared" si="3"/>
        <v>0</v>
      </c>
      <c r="K32" s="19">
        <f t="shared" si="4"/>
        <v>0</v>
      </c>
      <c r="L32" s="2">
        <f t="shared" si="5"/>
        <v>0</v>
      </c>
    </row>
    <row r="33" spans="1:12" x14ac:dyDescent="0.2">
      <c r="A33" s="2">
        <v>8</v>
      </c>
      <c r="B33" s="17" t="s">
        <v>22</v>
      </c>
      <c r="C33" s="35"/>
      <c r="D33" s="36"/>
      <c r="E33" s="18" t="str">
        <f t="shared" si="6"/>
        <v/>
      </c>
      <c r="F33" s="18" t="str">
        <f t="shared" si="7"/>
        <v/>
      </c>
      <c r="G33" s="19">
        <f t="shared" si="0"/>
        <v>0</v>
      </c>
      <c r="H33" s="19">
        <f t="shared" si="1"/>
        <v>0</v>
      </c>
      <c r="I33" s="2">
        <f t="shared" si="2"/>
        <v>0</v>
      </c>
      <c r="J33" s="19">
        <f t="shared" si="3"/>
        <v>0</v>
      </c>
      <c r="K33" s="19">
        <f t="shared" si="4"/>
        <v>0</v>
      </c>
      <c r="L33" s="2">
        <f t="shared" si="5"/>
        <v>0</v>
      </c>
    </row>
    <row r="34" spans="1:12" x14ac:dyDescent="0.2">
      <c r="A34" s="2">
        <v>9</v>
      </c>
      <c r="B34" s="17" t="s">
        <v>23</v>
      </c>
      <c r="C34" s="35"/>
      <c r="D34" s="36"/>
      <c r="E34" s="18" t="str">
        <f t="shared" si="6"/>
        <v/>
      </c>
      <c r="F34" s="18" t="str">
        <f t="shared" si="7"/>
        <v/>
      </c>
      <c r="G34" s="19">
        <f t="shared" si="0"/>
        <v>0</v>
      </c>
      <c r="H34" s="19">
        <f t="shared" si="1"/>
        <v>0</v>
      </c>
      <c r="I34" s="2">
        <f t="shared" si="2"/>
        <v>0</v>
      </c>
      <c r="J34" s="19">
        <f t="shared" si="3"/>
        <v>0</v>
      </c>
      <c r="K34" s="19">
        <f t="shared" si="4"/>
        <v>0</v>
      </c>
      <c r="L34" s="2">
        <f t="shared" si="5"/>
        <v>0</v>
      </c>
    </row>
    <row r="35" spans="1:12" x14ac:dyDescent="0.2">
      <c r="A35" s="2">
        <v>10</v>
      </c>
      <c r="B35" s="17" t="s">
        <v>24</v>
      </c>
      <c r="C35" s="35"/>
      <c r="D35" s="36"/>
      <c r="E35" s="18" t="str">
        <f t="shared" si="6"/>
        <v/>
      </c>
      <c r="F35" s="18" t="str">
        <f t="shared" si="7"/>
        <v/>
      </c>
      <c r="G35" s="19">
        <f t="shared" si="0"/>
        <v>0</v>
      </c>
      <c r="H35" s="19">
        <f t="shared" si="1"/>
        <v>0</v>
      </c>
      <c r="I35" s="2">
        <f t="shared" si="2"/>
        <v>0</v>
      </c>
      <c r="J35" s="19">
        <f t="shared" si="3"/>
        <v>0</v>
      </c>
      <c r="K35" s="19">
        <f t="shared" si="4"/>
        <v>0</v>
      </c>
      <c r="L35" s="2">
        <f t="shared" si="5"/>
        <v>0</v>
      </c>
    </row>
    <row r="36" spans="1:12" x14ac:dyDescent="0.2">
      <c r="A36" s="2">
        <v>11</v>
      </c>
      <c r="B36" s="17" t="s">
        <v>25</v>
      </c>
      <c r="C36" s="35"/>
      <c r="D36" s="36"/>
      <c r="E36" s="18" t="str">
        <f t="shared" si="6"/>
        <v/>
      </c>
      <c r="F36" s="18" t="str">
        <f t="shared" si="7"/>
        <v/>
      </c>
      <c r="G36" s="19">
        <f t="shared" si="0"/>
        <v>0</v>
      </c>
      <c r="H36" s="19">
        <f t="shared" si="1"/>
        <v>0</v>
      </c>
      <c r="I36" s="2">
        <f t="shared" si="2"/>
        <v>0</v>
      </c>
      <c r="J36" s="19">
        <f t="shared" si="3"/>
        <v>0</v>
      </c>
      <c r="K36" s="19">
        <f t="shared" si="4"/>
        <v>0</v>
      </c>
      <c r="L36" s="2">
        <f t="shared" si="5"/>
        <v>0</v>
      </c>
    </row>
    <row r="37" spans="1:12" x14ac:dyDescent="0.2">
      <c r="A37" s="2">
        <v>12</v>
      </c>
      <c r="B37" s="17" t="s">
        <v>26</v>
      </c>
      <c r="C37" s="35"/>
      <c r="D37" s="36"/>
      <c r="E37" s="18" t="str">
        <f t="shared" si="6"/>
        <v/>
      </c>
      <c r="F37" s="18" t="str">
        <f t="shared" si="7"/>
        <v/>
      </c>
      <c r="G37" s="19">
        <f t="shared" si="0"/>
        <v>0</v>
      </c>
      <c r="H37" s="19">
        <f t="shared" si="1"/>
        <v>0</v>
      </c>
      <c r="I37" s="2">
        <f t="shared" si="2"/>
        <v>0</v>
      </c>
      <c r="J37" s="19">
        <f t="shared" si="3"/>
        <v>0</v>
      </c>
      <c r="K37" s="19">
        <f t="shared" si="4"/>
        <v>0</v>
      </c>
      <c r="L37" s="2">
        <f t="shared" si="5"/>
        <v>0</v>
      </c>
    </row>
    <row r="38" spans="1:12" x14ac:dyDescent="0.2">
      <c r="A38" s="2">
        <v>13</v>
      </c>
      <c r="B38" s="17" t="s">
        <v>27</v>
      </c>
      <c r="C38" s="35"/>
      <c r="D38" s="36"/>
      <c r="E38" s="18" t="str">
        <f t="shared" si="6"/>
        <v/>
      </c>
      <c r="F38" s="18" t="str">
        <f t="shared" si="7"/>
        <v/>
      </c>
      <c r="G38" s="19">
        <f t="shared" si="0"/>
        <v>0</v>
      </c>
      <c r="H38" s="19">
        <f t="shared" si="1"/>
        <v>0</v>
      </c>
      <c r="I38" s="2">
        <f t="shared" si="2"/>
        <v>0</v>
      </c>
      <c r="J38" s="19">
        <f t="shared" si="3"/>
        <v>0</v>
      </c>
      <c r="K38" s="19">
        <f t="shared" si="4"/>
        <v>0</v>
      </c>
      <c r="L38" s="2">
        <f t="shared" si="5"/>
        <v>0</v>
      </c>
    </row>
    <row r="39" spans="1:12" x14ac:dyDescent="0.2">
      <c r="A39" s="2">
        <v>14</v>
      </c>
      <c r="B39" s="17" t="s">
        <v>28</v>
      </c>
      <c r="C39" s="35"/>
      <c r="D39" s="36"/>
      <c r="E39" s="18" t="str">
        <f t="shared" si="6"/>
        <v/>
      </c>
      <c r="F39" s="18" t="str">
        <f t="shared" si="7"/>
        <v/>
      </c>
      <c r="G39" s="19">
        <f t="shared" si="0"/>
        <v>0</v>
      </c>
      <c r="H39" s="19">
        <f t="shared" si="1"/>
        <v>0</v>
      </c>
      <c r="I39" s="2">
        <f t="shared" si="2"/>
        <v>0</v>
      </c>
      <c r="J39" s="19">
        <f t="shared" si="3"/>
        <v>0</v>
      </c>
      <c r="K39" s="19">
        <f t="shared" si="4"/>
        <v>0</v>
      </c>
      <c r="L39" s="2">
        <f t="shared" si="5"/>
        <v>0</v>
      </c>
    </row>
    <row r="40" spans="1:12" x14ac:dyDescent="0.2">
      <c r="A40" s="2">
        <v>15</v>
      </c>
      <c r="B40" s="17" t="s">
        <v>29</v>
      </c>
      <c r="C40" s="35"/>
      <c r="D40" s="36"/>
      <c r="E40" s="18" t="str">
        <f t="shared" si="6"/>
        <v/>
      </c>
      <c r="F40" s="18" t="str">
        <f t="shared" si="7"/>
        <v/>
      </c>
      <c r="G40" s="19">
        <f t="shared" si="0"/>
        <v>0</v>
      </c>
      <c r="H40" s="19">
        <f t="shared" si="1"/>
        <v>0</v>
      </c>
      <c r="I40" s="2">
        <f t="shared" si="2"/>
        <v>0</v>
      </c>
      <c r="J40" s="19">
        <f t="shared" si="3"/>
        <v>0</v>
      </c>
      <c r="K40" s="19">
        <f t="shared" si="4"/>
        <v>0</v>
      </c>
      <c r="L40" s="2">
        <f t="shared" si="5"/>
        <v>0</v>
      </c>
    </row>
    <row r="41" spans="1:12" x14ac:dyDescent="0.2">
      <c r="A41" s="2">
        <v>16</v>
      </c>
      <c r="B41" s="17" t="s">
        <v>30</v>
      </c>
      <c r="C41" s="35"/>
      <c r="D41" s="36"/>
      <c r="E41" s="18" t="str">
        <f t="shared" si="6"/>
        <v/>
      </c>
      <c r="F41" s="18" t="str">
        <f t="shared" si="7"/>
        <v/>
      </c>
      <c r="G41" s="19">
        <f t="shared" si="0"/>
        <v>0</v>
      </c>
      <c r="H41" s="19">
        <f t="shared" si="1"/>
        <v>0</v>
      </c>
      <c r="I41" s="2">
        <f t="shared" si="2"/>
        <v>0</v>
      </c>
      <c r="J41" s="19">
        <f t="shared" si="3"/>
        <v>0</v>
      </c>
      <c r="K41" s="19">
        <f t="shared" si="4"/>
        <v>0</v>
      </c>
      <c r="L41" s="2">
        <f t="shared" si="5"/>
        <v>0</v>
      </c>
    </row>
    <row r="42" spans="1:12" x14ac:dyDescent="0.2">
      <c r="A42" s="2">
        <v>17</v>
      </c>
      <c r="B42" s="17" t="s">
        <v>31</v>
      </c>
      <c r="C42" s="35"/>
      <c r="D42" s="36"/>
      <c r="E42" s="18" t="str">
        <f t="shared" si="6"/>
        <v/>
      </c>
      <c r="F42" s="18" t="str">
        <f t="shared" si="7"/>
        <v/>
      </c>
      <c r="G42" s="19">
        <f t="shared" si="0"/>
        <v>0</v>
      </c>
      <c r="H42" s="19">
        <f t="shared" si="1"/>
        <v>0</v>
      </c>
      <c r="I42" s="2">
        <f t="shared" si="2"/>
        <v>0</v>
      </c>
      <c r="J42" s="19">
        <f t="shared" si="3"/>
        <v>0</v>
      </c>
      <c r="K42" s="19">
        <f t="shared" si="4"/>
        <v>0</v>
      </c>
      <c r="L42" s="2">
        <f t="shared" si="5"/>
        <v>0</v>
      </c>
    </row>
    <row r="43" spans="1:12" x14ac:dyDescent="0.2">
      <c r="A43" s="2">
        <v>18</v>
      </c>
      <c r="B43" s="17" t="s">
        <v>32</v>
      </c>
      <c r="C43" s="35"/>
      <c r="D43" s="36"/>
      <c r="E43" s="18" t="str">
        <f t="shared" si="6"/>
        <v/>
      </c>
      <c r="F43" s="18" t="str">
        <f t="shared" si="7"/>
        <v/>
      </c>
      <c r="G43" s="19">
        <f t="shared" si="0"/>
        <v>0</v>
      </c>
      <c r="H43" s="19">
        <f t="shared" si="1"/>
        <v>0</v>
      </c>
      <c r="I43" s="2">
        <f t="shared" si="2"/>
        <v>0</v>
      </c>
      <c r="J43" s="19">
        <f t="shared" si="3"/>
        <v>0</v>
      </c>
      <c r="K43" s="19">
        <f t="shared" si="4"/>
        <v>0</v>
      </c>
      <c r="L43" s="2">
        <f t="shared" si="5"/>
        <v>0</v>
      </c>
    </row>
    <row r="44" spans="1:12" ht="13.5" thickBot="1" x14ac:dyDescent="0.25">
      <c r="A44" s="2">
        <v>19</v>
      </c>
      <c r="B44" s="20" t="s">
        <v>33</v>
      </c>
      <c r="C44" s="37"/>
      <c r="D44" s="38"/>
      <c r="E44" s="18" t="str">
        <f t="shared" si="6"/>
        <v/>
      </c>
      <c r="F44" s="18" t="str">
        <f t="shared" si="7"/>
        <v/>
      </c>
      <c r="G44" s="19">
        <f t="shared" si="0"/>
        <v>0</v>
      </c>
      <c r="H44" s="19">
        <f t="shared" si="1"/>
        <v>0</v>
      </c>
      <c r="I44" s="2">
        <f t="shared" si="2"/>
        <v>0</v>
      </c>
      <c r="J44" s="19">
        <f t="shared" si="3"/>
        <v>0</v>
      </c>
      <c r="K44" s="19">
        <f t="shared" si="4"/>
        <v>0</v>
      </c>
      <c r="L44" s="2">
        <f t="shared" si="5"/>
        <v>0</v>
      </c>
    </row>
    <row r="45" spans="1:12" x14ac:dyDescent="0.2">
      <c r="B45" s="19"/>
      <c r="C45" s="19"/>
      <c r="D45" s="19"/>
      <c r="E45" s="19"/>
    </row>
    <row r="46" spans="1:12" x14ac:dyDescent="0.2">
      <c r="B46" s="1"/>
      <c r="C46" s="19"/>
      <c r="D46" s="19"/>
      <c r="E46" s="19"/>
    </row>
    <row r="47" spans="1:12" x14ac:dyDescent="0.2">
      <c r="B47" s="1"/>
      <c r="C47" s="19"/>
      <c r="D47" s="19"/>
      <c r="E47" s="19"/>
    </row>
    <row r="48" spans="1:12" x14ac:dyDescent="0.2">
      <c r="B48" s="1"/>
      <c r="C48" s="19"/>
    </row>
    <row r="49" spans="2:3" x14ac:dyDescent="0.2">
      <c r="B49" s="1"/>
      <c r="C49" s="19"/>
    </row>
    <row r="50" spans="2:3" x14ac:dyDescent="0.2">
      <c r="B50" s="1"/>
      <c r="C50" s="19"/>
    </row>
    <row r="51" spans="2:3" x14ac:dyDescent="0.2">
      <c r="B51" s="1"/>
      <c r="C51" s="19"/>
    </row>
    <row r="52" spans="2:3" x14ac:dyDescent="0.2">
      <c r="B52" s="1"/>
      <c r="C52" s="19"/>
    </row>
    <row r="53" spans="2:3" x14ac:dyDescent="0.2">
      <c r="B53" s="1"/>
      <c r="C53" s="19"/>
    </row>
    <row r="54" spans="2:3" x14ac:dyDescent="0.2">
      <c r="B54" s="1"/>
      <c r="C54" s="19"/>
    </row>
    <row r="55" spans="2:3" x14ac:dyDescent="0.2">
      <c r="B55" s="1"/>
      <c r="C55" s="19"/>
    </row>
    <row r="56" spans="2:3" x14ac:dyDescent="0.2">
      <c r="B56" s="1"/>
      <c r="C56" s="19"/>
    </row>
    <row r="57" spans="2:3" x14ac:dyDescent="0.2">
      <c r="B57" s="1"/>
      <c r="C57" s="19"/>
    </row>
    <row r="58" spans="2:3" x14ac:dyDescent="0.2">
      <c r="B58" s="1"/>
      <c r="C58" s="19"/>
    </row>
    <row r="59" spans="2:3" x14ac:dyDescent="0.2">
      <c r="B59" s="1"/>
      <c r="C59" s="19"/>
    </row>
    <row r="60" spans="2:3" x14ac:dyDescent="0.2">
      <c r="B60" s="1"/>
      <c r="C60" s="19"/>
    </row>
    <row r="61" spans="2:3" x14ac:dyDescent="0.2">
      <c r="B61" s="1"/>
      <c r="C61" s="19"/>
    </row>
    <row r="62" spans="2:3" x14ac:dyDescent="0.2">
      <c r="B62" s="1"/>
      <c r="C62" s="19"/>
    </row>
    <row r="63" spans="2:3" x14ac:dyDescent="0.2">
      <c r="B63" s="1"/>
      <c r="C63" s="19"/>
    </row>
    <row r="64" spans="2:3" x14ac:dyDescent="0.2">
      <c r="B64" s="1"/>
      <c r="C64" s="19"/>
    </row>
    <row r="65" spans="2:5" x14ac:dyDescent="0.2">
      <c r="B65" s="1"/>
      <c r="C65" s="19"/>
    </row>
    <row r="66" spans="2:5" x14ac:dyDescent="0.2">
      <c r="B66" s="1"/>
      <c r="C66" s="19"/>
    </row>
    <row r="67" spans="2:5" x14ac:dyDescent="0.2">
      <c r="B67" s="1"/>
      <c r="C67" s="19"/>
      <c r="D67" s="19"/>
      <c r="E67" s="19"/>
    </row>
    <row r="68" spans="2:5" x14ac:dyDescent="0.2">
      <c r="B68" s="19"/>
      <c r="C68" s="19"/>
      <c r="D68" s="19"/>
      <c r="E68" s="19"/>
    </row>
    <row r="69" spans="2:5" x14ac:dyDescent="0.2">
      <c r="B69" s="19"/>
      <c r="C69" s="19"/>
      <c r="D69" s="19"/>
      <c r="E69" s="19"/>
    </row>
    <row r="70" spans="2:5" x14ac:dyDescent="0.2">
      <c r="B70" s="19"/>
      <c r="C70" s="19"/>
      <c r="D70" s="19"/>
      <c r="E70" s="19"/>
    </row>
  </sheetData>
  <conditionalFormatting sqref="B25:F44">
    <cfRule type="expression" dxfId="7" priority="1">
      <formula>($F25="Below LCL")</formula>
    </cfRule>
    <cfRule type="expression" dxfId="6" priority="2">
      <formula>($F25="Above UCL")</formula>
    </cfRule>
    <cfRule type="expression" dxfId="5" priority="3">
      <formula>($E25="Above UCL")</formula>
    </cfRule>
    <cfRule type="expression" dxfId="4" priority="4">
      <formula>($E25="Below LCL")</formula>
    </cfRule>
  </conditionalFormatting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70"/>
  <sheetViews>
    <sheetView workbookViewId="0">
      <selection activeCell="D14" sqref="D14"/>
    </sheetView>
  </sheetViews>
  <sheetFormatPr defaultColWidth="9.140625" defaultRowHeight="12.75" x14ac:dyDescent="0.2"/>
  <cols>
    <col min="1" max="1" width="9.140625" style="2"/>
    <col min="2" max="2" width="25.7109375" style="2" bestFit="1" customWidth="1"/>
    <col min="3" max="3" width="9.140625" style="2"/>
    <col min="4" max="4" width="10.140625" style="2" customWidth="1"/>
    <col min="5" max="5" width="13.85546875" style="2" bestFit="1" customWidth="1"/>
    <col min="6" max="6" width="13.42578125" style="2" bestFit="1" customWidth="1"/>
    <col min="7" max="257" width="9.140625" style="2"/>
    <col min="258" max="258" width="18.5703125" style="2" customWidth="1"/>
    <col min="259" max="259" width="9.140625" style="2"/>
    <col min="260" max="260" width="10.140625" style="2" customWidth="1"/>
    <col min="261" max="261" width="9.140625" style="2"/>
    <col min="262" max="262" width="17.42578125" style="2" customWidth="1"/>
    <col min="263" max="513" width="9.140625" style="2"/>
    <col min="514" max="514" width="18.5703125" style="2" customWidth="1"/>
    <col min="515" max="515" width="9.140625" style="2"/>
    <col min="516" max="516" width="10.140625" style="2" customWidth="1"/>
    <col min="517" max="517" width="9.140625" style="2"/>
    <col min="518" max="518" width="17.42578125" style="2" customWidth="1"/>
    <col min="519" max="769" width="9.140625" style="2"/>
    <col min="770" max="770" width="18.5703125" style="2" customWidth="1"/>
    <col min="771" max="771" width="9.140625" style="2"/>
    <col min="772" max="772" width="10.140625" style="2" customWidth="1"/>
    <col min="773" max="773" width="9.140625" style="2"/>
    <col min="774" max="774" width="17.42578125" style="2" customWidth="1"/>
    <col min="775" max="1025" width="9.140625" style="2"/>
    <col min="1026" max="1026" width="18.5703125" style="2" customWidth="1"/>
    <col min="1027" max="1027" width="9.140625" style="2"/>
    <col min="1028" max="1028" width="10.140625" style="2" customWidth="1"/>
    <col min="1029" max="1029" width="9.140625" style="2"/>
    <col min="1030" max="1030" width="17.42578125" style="2" customWidth="1"/>
    <col min="1031" max="1281" width="9.140625" style="2"/>
    <col min="1282" max="1282" width="18.5703125" style="2" customWidth="1"/>
    <col min="1283" max="1283" width="9.140625" style="2"/>
    <col min="1284" max="1284" width="10.140625" style="2" customWidth="1"/>
    <col min="1285" max="1285" width="9.140625" style="2"/>
    <col min="1286" max="1286" width="17.42578125" style="2" customWidth="1"/>
    <col min="1287" max="1537" width="9.140625" style="2"/>
    <col min="1538" max="1538" width="18.5703125" style="2" customWidth="1"/>
    <col min="1539" max="1539" width="9.140625" style="2"/>
    <col min="1540" max="1540" width="10.140625" style="2" customWidth="1"/>
    <col min="1541" max="1541" width="9.140625" style="2"/>
    <col min="1542" max="1542" width="17.42578125" style="2" customWidth="1"/>
    <col min="1543" max="1793" width="9.140625" style="2"/>
    <col min="1794" max="1794" width="18.5703125" style="2" customWidth="1"/>
    <col min="1795" max="1795" width="9.140625" style="2"/>
    <col min="1796" max="1796" width="10.140625" style="2" customWidth="1"/>
    <col min="1797" max="1797" width="9.140625" style="2"/>
    <col min="1798" max="1798" width="17.42578125" style="2" customWidth="1"/>
    <col min="1799" max="2049" width="9.140625" style="2"/>
    <col min="2050" max="2050" width="18.5703125" style="2" customWidth="1"/>
    <col min="2051" max="2051" width="9.140625" style="2"/>
    <col min="2052" max="2052" width="10.140625" style="2" customWidth="1"/>
    <col min="2053" max="2053" width="9.140625" style="2"/>
    <col min="2054" max="2054" width="17.42578125" style="2" customWidth="1"/>
    <col min="2055" max="2305" width="9.140625" style="2"/>
    <col min="2306" max="2306" width="18.5703125" style="2" customWidth="1"/>
    <col min="2307" max="2307" width="9.140625" style="2"/>
    <col min="2308" max="2308" width="10.140625" style="2" customWidth="1"/>
    <col min="2309" max="2309" width="9.140625" style="2"/>
    <col min="2310" max="2310" width="17.42578125" style="2" customWidth="1"/>
    <col min="2311" max="2561" width="9.140625" style="2"/>
    <col min="2562" max="2562" width="18.5703125" style="2" customWidth="1"/>
    <col min="2563" max="2563" width="9.140625" style="2"/>
    <col min="2564" max="2564" width="10.140625" style="2" customWidth="1"/>
    <col min="2565" max="2565" width="9.140625" style="2"/>
    <col min="2566" max="2566" width="17.42578125" style="2" customWidth="1"/>
    <col min="2567" max="2817" width="9.140625" style="2"/>
    <col min="2818" max="2818" width="18.5703125" style="2" customWidth="1"/>
    <col min="2819" max="2819" width="9.140625" style="2"/>
    <col min="2820" max="2820" width="10.140625" style="2" customWidth="1"/>
    <col min="2821" max="2821" width="9.140625" style="2"/>
    <col min="2822" max="2822" width="17.42578125" style="2" customWidth="1"/>
    <col min="2823" max="3073" width="9.140625" style="2"/>
    <col min="3074" max="3074" width="18.5703125" style="2" customWidth="1"/>
    <col min="3075" max="3075" width="9.140625" style="2"/>
    <col min="3076" max="3076" width="10.140625" style="2" customWidth="1"/>
    <col min="3077" max="3077" width="9.140625" style="2"/>
    <col min="3078" max="3078" width="17.42578125" style="2" customWidth="1"/>
    <col min="3079" max="3329" width="9.140625" style="2"/>
    <col min="3330" max="3330" width="18.5703125" style="2" customWidth="1"/>
    <col min="3331" max="3331" width="9.140625" style="2"/>
    <col min="3332" max="3332" width="10.140625" style="2" customWidth="1"/>
    <col min="3333" max="3333" width="9.140625" style="2"/>
    <col min="3334" max="3334" width="17.42578125" style="2" customWidth="1"/>
    <col min="3335" max="3585" width="9.140625" style="2"/>
    <col min="3586" max="3586" width="18.5703125" style="2" customWidth="1"/>
    <col min="3587" max="3587" width="9.140625" style="2"/>
    <col min="3588" max="3588" width="10.140625" style="2" customWidth="1"/>
    <col min="3589" max="3589" width="9.140625" style="2"/>
    <col min="3590" max="3590" width="17.42578125" style="2" customWidth="1"/>
    <col min="3591" max="3841" width="9.140625" style="2"/>
    <col min="3842" max="3842" width="18.5703125" style="2" customWidth="1"/>
    <col min="3843" max="3843" width="9.140625" style="2"/>
    <col min="3844" max="3844" width="10.140625" style="2" customWidth="1"/>
    <col min="3845" max="3845" width="9.140625" style="2"/>
    <col min="3846" max="3846" width="17.42578125" style="2" customWidth="1"/>
    <col min="3847" max="4097" width="9.140625" style="2"/>
    <col min="4098" max="4098" width="18.5703125" style="2" customWidth="1"/>
    <col min="4099" max="4099" width="9.140625" style="2"/>
    <col min="4100" max="4100" width="10.140625" style="2" customWidth="1"/>
    <col min="4101" max="4101" width="9.140625" style="2"/>
    <col min="4102" max="4102" width="17.42578125" style="2" customWidth="1"/>
    <col min="4103" max="4353" width="9.140625" style="2"/>
    <col min="4354" max="4354" width="18.5703125" style="2" customWidth="1"/>
    <col min="4355" max="4355" width="9.140625" style="2"/>
    <col min="4356" max="4356" width="10.140625" style="2" customWidth="1"/>
    <col min="4357" max="4357" width="9.140625" style="2"/>
    <col min="4358" max="4358" width="17.42578125" style="2" customWidth="1"/>
    <col min="4359" max="4609" width="9.140625" style="2"/>
    <col min="4610" max="4610" width="18.5703125" style="2" customWidth="1"/>
    <col min="4611" max="4611" width="9.140625" style="2"/>
    <col min="4612" max="4612" width="10.140625" style="2" customWidth="1"/>
    <col min="4613" max="4613" width="9.140625" style="2"/>
    <col min="4614" max="4614" width="17.42578125" style="2" customWidth="1"/>
    <col min="4615" max="4865" width="9.140625" style="2"/>
    <col min="4866" max="4866" width="18.5703125" style="2" customWidth="1"/>
    <col min="4867" max="4867" width="9.140625" style="2"/>
    <col min="4868" max="4868" width="10.140625" style="2" customWidth="1"/>
    <col min="4869" max="4869" width="9.140625" style="2"/>
    <col min="4870" max="4870" width="17.42578125" style="2" customWidth="1"/>
    <col min="4871" max="5121" width="9.140625" style="2"/>
    <col min="5122" max="5122" width="18.5703125" style="2" customWidth="1"/>
    <col min="5123" max="5123" width="9.140625" style="2"/>
    <col min="5124" max="5124" width="10.140625" style="2" customWidth="1"/>
    <col min="5125" max="5125" width="9.140625" style="2"/>
    <col min="5126" max="5126" width="17.42578125" style="2" customWidth="1"/>
    <col min="5127" max="5377" width="9.140625" style="2"/>
    <col min="5378" max="5378" width="18.5703125" style="2" customWidth="1"/>
    <col min="5379" max="5379" width="9.140625" style="2"/>
    <col min="5380" max="5380" width="10.140625" style="2" customWidth="1"/>
    <col min="5381" max="5381" width="9.140625" style="2"/>
    <col min="5382" max="5382" width="17.42578125" style="2" customWidth="1"/>
    <col min="5383" max="5633" width="9.140625" style="2"/>
    <col min="5634" max="5634" width="18.5703125" style="2" customWidth="1"/>
    <col min="5635" max="5635" width="9.140625" style="2"/>
    <col min="5636" max="5636" width="10.140625" style="2" customWidth="1"/>
    <col min="5637" max="5637" width="9.140625" style="2"/>
    <col min="5638" max="5638" width="17.42578125" style="2" customWidth="1"/>
    <col min="5639" max="5889" width="9.140625" style="2"/>
    <col min="5890" max="5890" width="18.5703125" style="2" customWidth="1"/>
    <col min="5891" max="5891" width="9.140625" style="2"/>
    <col min="5892" max="5892" width="10.140625" style="2" customWidth="1"/>
    <col min="5893" max="5893" width="9.140625" style="2"/>
    <col min="5894" max="5894" width="17.42578125" style="2" customWidth="1"/>
    <col min="5895" max="6145" width="9.140625" style="2"/>
    <col min="6146" max="6146" width="18.5703125" style="2" customWidth="1"/>
    <col min="6147" max="6147" width="9.140625" style="2"/>
    <col min="6148" max="6148" width="10.140625" style="2" customWidth="1"/>
    <col min="6149" max="6149" width="9.140625" style="2"/>
    <col min="6150" max="6150" width="17.42578125" style="2" customWidth="1"/>
    <col min="6151" max="6401" width="9.140625" style="2"/>
    <col min="6402" max="6402" width="18.5703125" style="2" customWidth="1"/>
    <col min="6403" max="6403" width="9.140625" style="2"/>
    <col min="6404" max="6404" width="10.140625" style="2" customWidth="1"/>
    <col min="6405" max="6405" width="9.140625" style="2"/>
    <col min="6406" max="6406" width="17.42578125" style="2" customWidth="1"/>
    <col min="6407" max="6657" width="9.140625" style="2"/>
    <col min="6658" max="6658" width="18.5703125" style="2" customWidth="1"/>
    <col min="6659" max="6659" width="9.140625" style="2"/>
    <col min="6660" max="6660" width="10.140625" style="2" customWidth="1"/>
    <col min="6661" max="6661" width="9.140625" style="2"/>
    <col min="6662" max="6662" width="17.42578125" style="2" customWidth="1"/>
    <col min="6663" max="6913" width="9.140625" style="2"/>
    <col min="6914" max="6914" width="18.5703125" style="2" customWidth="1"/>
    <col min="6915" max="6915" width="9.140625" style="2"/>
    <col min="6916" max="6916" width="10.140625" style="2" customWidth="1"/>
    <col min="6917" max="6917" width="9.140625" style="2"/>
    <col min="6918" max="6918" width="17.42578125" style="2" customWidth="1"/>
    <col min="6919" max="7169" width="9.140625" style="2"/>
    <col min="7170" max="7170" width="18.5703125" style="2" customWidth="1"/>
    <col min="7171" max="7171" width="9.140625" style="2"/>
    <col min="7172" max="7172" width="10.140625" style="2" customWidth="1"/>
    <col min="7173" max="7173" width="9.140625" style="2"/>
    <col min="7174" max="7174" width="17.42578125" style="2" customWidth="1"/>
    <col min="7175" max="7425" width="9.140625" style="2"/>
    <col min="7426" max="7426" width="18.5703125" style="2" customWidth="1"/>
    <col min="7427" max="7427" width="9.140625" style="2"/>
    <col min="7428" max="7428" width="10.140625" style="2" customWidth="1"/>
    <col min="7429" max="7429" width="9.140625" style="2"/>
    <col min="7430" max="7430" width="17.42578125" style="2" customWidth="1"/>
    <col min="7431" max="7681" width="9.140625" style="2"/>
    <col min="7682" max="7682" width="18.5703125" style="2" customWidth="1"/>
    <col min="7683" max="7683" width="9.140625" style="2"/>
    <col min="7684" max="7684" width="10.140625" style="2" customWidth="1"/>
    <col min="7685" max="7685" width="9.140625" style="2"/>
    <col min="7686" max="7686" width="17.42578125" style="2" customWidth="1"/>
    <col min="7687" max="7937" width="9.140625" style="2"/>
    <col min="7938" max="7938" width="18.5703125" style="2" customWidth="1"/>
    <col min="7939" max="7939" width="9.140625" style="2"/>
    <col min="7940" max="7940" width="10.140625" style="2" customWidth="1"/>
    <col min="7941" max="7941" width="9.140625" style="2"/>
    <col min="7942" max="7942" width="17.42578125" style="2" customWidth="1"/>
    <col min="7943" max="8193" width="9.140625" style="2"/>
    <col min="8194" max="8194" width="18.5703125" style="2" customWidth="1"/>
    <col min="8195" max="8195" width="9.140625" style="2"/>
    <col min="8196" max="8196" width="10.140625" style="2" customWidth="1"/>
    <col min="8197" max="8197" width="9.140625" style="2"/>
    <col min="8198" max="8198" width="17.42578125" style="2" customWidth="1"/>
    <col min="8199" max="8449" width="9.140625" style="2"/>
    <col min="8450" max="8450" width="18.5703125" style="2" customWidth="1"/>
    <col min="8451" max="8451" width="9.140625" style="2"/>
    <col min="8452" max="8452" width="10.140625" style="2" customWidth="1"/>
    <col min="8453" max="8453" width="9.140625" style="2"/>
    <col min="8454" max="8454" width="17.42578125" style="2" customWidth="1"/>
    <col min="8455" max="8705" width="9.140625" style="2"/>
    <col min="8706" max="8706" width="18.5703125" style="2" customWidth="1"/>
    <col min="8707" max="8707" width="9.140625" style="2"/>
    <col min="8708" max="8708" width="10.140625" style="2" customWidth="1"/>
    <col min="8709" max="8709" width="9.140625" style="2"/>
    <col min="8710" max="8710" width="17.42578125" style="2" customWidth="1"/>
    <col min="8711" max="8961" width="9.140625" style="2"/>
    <col min="8962" max="8962" width="18.5703125" style="2" customWidth="1"/>
    <col min="8963" max="8963" width="9.140625" style="2"/>
    <col min="8964" max="8964" width="10.140625" style="2" customWidth="1"/>
    <col min="8965" max="8965" width="9.140625" style="2"/>
    <col min="8966" max="8966" width="17.42578125" style="2" customWidth="1"/>
    <col min="8967" max="9217" width="9.140625" style="2"/>
    <col min="9218" max="9218" width="18.5703125" style="2" customWidth="1"/>
    <col min="9219" max="9219" width="9.140625" style="2"/>
    <col min="9220" max="9220" width="10.140625" style="2" customWidth="1"/>
    <col min="9221" max="9221" width="9.140625" style="2"/>
    <col min="9222" max="9222" width="17.42578125" style="2" customWidth="1"/>
    <col min="9223" max="9473" width="9.140625" style="2"/>
    <col min="9474" max="9474" width="18.5703125" style="2" customWidth="1"/>
    <col min="9475" max="9475" width="9.140625" style="2"/>
    <col min="9476" max="9476" width="10.140625" style="2" customWidth="1"/>
    <col min="9477" max="9477" width="9.140625" style="2"/>
    <col min="9478" max="9478" width="17.42578125" style="2" customWidth="1"/>
    <col min="9479" max="9729" width="9.140625" style="2"/>
    <col min="9730" max="9730" width="18.5703125" style="2" customWidth="1"/>
    <col min="9731" max="9731" width="9.140625" style="2"/>
    <col min="9732" max="9732" width="10.140625" style="2" customWidth="1"/>
    <col min="9733" max="9733" width="9.140625" style="2"/>
    <col min="9734" max="9734" width="17.42578125" style="2" customWidth="1"/>
    <col min="9735" max="9985" width="9.140625" style="2"/>
    <col min="9986" max="9986" width="18.5703125" style="2" customWidth="1"/>
    <col min="9987" max="9987" width="9.140625" style="2"/>
    <col min="9988" max="9988" width="10.140625" style="2" customWidth="1"/>
    <col min="9989" max="9989" width="9.140625" style="2"/>
    <col min="9990" max="9990" width="17.42578125" style="2" customWidth="1"/>
    <col min="9991" max="10241" width="9.140625" style="2"/>
    <col min="10242" max="10242" width="18.5703125" style="2" customWidth="1"/>
    <col min="10243" max="10243" width="9.140625" style="2"/>
    <col min="10244" max="10244" width="10.140625" style="2" customWidth="1"/>
    <col min="10245" max="10245" width="9.140625" style="2"/>
    <col min="10246" max="10246" width="17.42578125" style="2" customWidth="1"/>
    <col min="10247" max="10497" width="9.140625" style="2"/>
    <col min="10498" max="10498" width="18.5703125" style="2" customWidth="1"/>
    <col min="10499" max="10499" width="9.140625" style="2"/>
    <col min="10500" max="10500" width="10.140625" style="2" customWidth="1"/>
    <col min="10501" max="10501" width="9.140625" style="2"/>
    <col min="10502" max="10502" width="17.42578125" style="2" customWidth="1"/>
    <col min="10503" max="10753" width="9.140625" style="2"/>
    <col min="10754" max="10754" width="18.5703125" style="2" customWidth="1"/>
    <col min="10755" max="10755" width="9.140625" style="2"/>
    <col min="10756" max="10756" width="10.140625" style="2" customWidth="1"/>
    <col min="10757" max="10757" width="9.140625" style="2"/>
    <col min="10758" max="10758" width="17.42578125" style="2" customWidth="1"/>
    <col min="10759" max="11009" width="9.140625" style="2"/>
    <col min="11010" max="11010" width="18.5703125" style="2" customWidth="1"/>
    <col min="11011" max="11011" width="9.140625" style="2"/>
    <col min="11012" max="11012" width="10.140625" style="2" customWidth="1"/>
    <col min="11013" max="11013" width="9.140625" style="2"/>
    <col min="11014" max="11014" width="17.42578125" style="2" customWidth="1"/>
    <col min="11015" max="11265" width="9.140625" style="2"/>
    <col min="11266" max="11266" width="18.5703125" style="2" customWidth="1"/>
    <col min="11267" max="11267" width="9.140625" style="2"/>
    <col min="11268" max="11268" width="10.140625" style="2" customWidth="1"/>
    <col min="11269" max="11269" width="9.140625" style="2"/>
    <col min="11270" max="11270" width="17.42578125" style="2" customWidth="1"/>
    <col min="11271" max="11521" width="9.140625" style="2"/>
    <col min="11522" max="11522" width="18.5703125" style="2" customWidth="1"/>
    <col min="11523" max="11523" width="9.140625" style="2"/>
    <col min="11524" max="11524" width="10.140625" style="2" customWidth="1"/>
    <col min="11525" max="11525" width="9.140625" style="2"/>
    <col min="11526" max="11526" width="17.42578125" style="2" customWidth="1"/>
    <col min="11527" max="11777" width="9.140625" style="2"/>
    <col min="11778" max="11778" width="18.5703125" style="2" customWidth="1"/>
    <col min="11779" max="11779" width="9.140625" style="2"/>
    <col min="11780" max="11780" width="10.140625" style="2" customWidth="1"/>
    <col min="11781" max="11781" width="9.140625" style="2"/>
    <col min="11782" max="11782" width="17.42578125" style="2" customWidth="1"/>
    <col min="11783" max="12033" width="9.140625" style="2"/>
    <col min="12034" max="12034" width="18.5703125" style="2" customWidth="1"/>
    <col min="12035" max="12035" width="9.140625" style="2"/>
    <col min="12036" max="12036" width="10.140625" style="2" customWidth="1"/>
    <col min="12037" max="12037" width="9.140625" style="2"/>
    <col min="12038" max="12038" width="17.42578125" style="2" customWidth="1"/>
    <col min="12039" max="12289" width="9.140625" style="2"/>
    <col min="12290" max="12290" width="18.5703125" style="2" customWidth="1"/>
    <col min="12291" max="12291" width="9.140625" style="2"/>
    <col min="12292" max="12292" width="10.140625" style="2" customWidth="1"/>
    <col min="12293" max="12293" width="9.140625" style="2"/>
    <col min="12294" max="12294" width="17.42578125" style="2" customWidth="1"/>
    <col min="12295" max="12545" width="9.140625" style="2"/>
    <col min="12546" max="12546" width="18.5703125" style="2" customWidth="1"/>
    <col min="12547" max="12547" width="9.140625" style="2"/>
    <col min="12548" max="12548" width="10.140625" style="2" customWidth="1"/>
    <col min="12549" max="12549" width="9.140625" style="2"/>
    <col min="12550" max="12550" width="17.42578125" style="2" customWidth="1"/>
    <col min="12551" max="12801" width="9.140625" style="2"/>
    <col min="12802" max="12802" width="18.5703125" style="2" customWidth="1"/>
    <col min="12803" max="12803" width="9.140625" style="2"/>
    <col min="12804" max="12804" width="10.140625" style="2" customWidth="1"/>
    <col min="12805" max="12805" width="9.140625" style="2"/>
    <col min="12806" max="12806" width="17.42578125" style="2" customWidth="1"/>
    <col min="12807" max="13057" width="9.140625" style="2"/>
    <col min="13058" max="13058" width="18.5703125" style="2" customWidth="1"/>
    <col min="13059" max="13059" width="9.140625" style="2"/>
    <col min="13060" max="13060" width="10.140625" style="2" customWidth="1"/>
    <col min="13061" max="13061" width="9.140625" style="2"/>
    <col min="13062" max="13062" width="17.42578125" style="2" customWidth="1"/>
    <col min="13063" max="13313" width="9.140625" style="2"/>
    <col min="13314" max="13314" width="18.5703125" style="2" customWidth="1"/>
    <col min="13315" max="13315" width="9.140625" style="2"/>
    <col min="13316" max="13316" width="10.140625" style="2" customWidth="1"/>
    <col min="13317" max="13317" width="9.140625" style="2"/>
    <col min="13318" max="13318" width="17.42578125" style="2" customWidth="1"/>
    <col min="13319" max="13569" width="9.140625" style="2"/>
    <col min="13570" max="13570" width="18.5703125" style="2" customWidth="1"/>
    <col min="13571" max="13571" width="9.140625" style="2"/>
    <col min="13572" max="13572" width="10.140625" style="2" customWidth="1"/>
    <col min="13573" max="13573" width="9.140625" style="2"/>
    <col min="13574" max="13574" width="17.42578125" style="2" customWidth="1"/>
    <col min="13575" max="13825" width="9.140625" style="2"/>
    <col min="13826" max="13826" width="18.5703125" style="2" customWidth="1"/>
    <col min="13827" max="13827" width="9.140625" style="2"/>
    <col min="13828" max="13828" width="10.140625" style="2" customWidth="1"/>
    <col min="13829" max="13829" width="9.140625" style="2"/>
    <col min="13830" max="13830" width="17.42578125" style="2" customWidth="1"/>
    <col min="13831" max="14081" width="9.140625" style="2"/>
    <col min="14082" max="14082" width="18.5703125" style="2" customWidth="1"/>
    <col min="14083" max="14083" width="9.140625" style="2"/>
    <col min="14084" max="14084" width="10.140625" style="2" customWidth="1"/>
    <col min="14085" max="14085" width="9.140625" style="2"/>
    <col min="14086" max="14086" width="17.42578125" style="2" customWidth="1"/>
    <col min="14087" max="14337" width="9.140625" style="2"/>
    <col min="14338" max="14338" width="18.5703125" style="2" customWidth="1"/>
    <col min="14339" max="14339" width="9.140625" style="2"/>
    <col min="14340" max="14340" width="10.140625" style="2" customWidth="1"/>
    <col min="14341" max="14341" width="9.140625" style="2"/>
    <col min="14342" max="14342" width="17.42578125" style="2" customWidth="1"/>
    <col min="14343" max="14593" width="9.140625" style="2"/>
    <col min="14594" max="14594" width="18.5703125" style="2" customWidth="1"/>
    <col min="14595" max="14595" width="9.140625" style="2"/>
    <col min="14596" max="14596" width="10.140625" style="2" customWidth="1"/>
    <col min="14597" max="14597" width="9.140625" style="2"/>
    <col min="14598" max="14598" width="17.42578125" style="2" customWidth="1"/>
    <col min="14599" max="14849" width="9.140625" style="2"/>
    <col min="14850" max="14850" width="18.5703125" style="2" customWidth="1"/>
    <col min="14851" max="14851" width="9.140625" style="2"/>
    <col min="14852" max="14852" width="10.140625" style="2" customWidth="1"/>
    <col min="14853" max="14853" width="9.140625" style="2"/>
    <col min="14854" max="14854" width="17.42578125" style="2" customWidth="1"/>
    <col min="14855" max="15105" width="9.140625" style="2"/>
    <col min="15106" max="15106" width="18.5703125" style="2" customWidth="1"/>
    <col min="15107" max="15107" width="9.140625" style="2"/>
    <col min="15108" max="15108" width="10.140625" style="2" customWidth="1"/>
    <col min="15109" max="15109" width="9.140625" style="2"/>
    <col min="15110" max="15110" width="17.42578125" style="2" customWidth="1"/>
    <col min="15111" max="15361" width="9.140625" style="2"/>
    <col min="15362" max="15362" width="18.5703125" style="2" customWidth="1"/>
    <col min="15363" max="15363" width="9.140625" style="2"/>
    <col min="15364" max="15364" width="10.140625" style="2" customWidth="1"/>
    <col min="15365" max="15365" width="9.140625" style="2"/>
    <col min="15366" max="15366" width="17.42578125" style="2" customWidth="1"/>
    <col min="15367" max="15617" width="9.140625" style="2"/>
    <col min="15618" max="15618" width="18.5703125" style="2" customWidth="1"/>
    <col min="15619" max="15619" width="9.140625" style="2"/>
    <col min="15620" max="15620" width="10.140625" style="2" customWidth="1"/>
    <col min="15621" max="15621" width="9.140625" style="2"/>
    <col min="15622" max="15622" width="17.42578125" style="2" customWidth="1"/>
    <col min="15623" max="15873" width="9.140625" style="2"/>
    <col min="15874" max="15874" width="18.5703125" style="2" customWidth="1"/>
    <col min="15875" max="15875" width="9.140625" style="2"/>
    <col min="15876" max="15876" width="10.140625" style="2" customWidth="1"/>
    <col min="15877" max="15877" width="9.140625" style="2"/>
    <col min="15878" max="15878" width="17.42578125" style="2" customWidth="1"/>
    <col min="15879" max="16129" width="9.140625" style="2"/>
    <col min="16130" max="16130" width="18.5703125" style="2" customWidth="1"/>
    <col min="16131" max="16131" width="9.140625" style="2"/>
    <col min="16132" max="16132" width="10.140625" style="2" customWidth="1"/>
    <col min="16133" max="16133" width="9.140625" style="2"/>
    <col min="16134" max="16134" width="17.42578125" style="2" customWidth="1"/>
    <col min="16135" max="16384" width="9.140625" style="2"/>
  </cols>
  <sheetData>
    <row r="1" spans="2:4" x14ac:dyDescent="0.2">
      <c r="B1" s="1"/>
      <c r="C1" s="1"/>
    </row>
    <row r="2" spans="2:4" x14ac:dyDescent="0.2">
      <c r="B2" s="3" t="s">
        <v>0</v>
      </c>
      <c r="C2" s="32">
        <v>20</v>
      </c>
    </row>
    <row r="3" spans="2:4" x14ac:dyDescent="0.2">
      <c r="B3" s="3" t="s">
        <v>1</v>
      </c>
      <c r="C3" s="32">
        <v>5</v>
      </c>
    </row>
    <row r="7" spans="2:4" ht="13.5" thickBot="1" x14ac:dyDescent="0.25">
      <c r="B7" s="3" t="s">
        <v>37</v>
      </c>
    </row>
    <row r="8" spans="2:4" x14ac:dyDescent="0.2">
      <c r="B8" s="4"/>
      <c r="C8" s="5" t="s">
        <v>2</v>
      </c>
      <c r="D8" s="6" t="s">
        <v>3</v>
      </c>
    </row>
    <row r="9" spans="2:4" x14ac:dyDescent="0.2">
      <c r="B9" s="7" t="s">
        <v>4</v>
      </c>
      <c r="C9" s="8">
        <f ca="1">AVERAGE($C$25:$C$44)</f>
        <v>9.9904215329533095</v>
      </c>
      <c r="D9" s="9"/>
    </row>
    <row r="10" spans="2:4" x14ac:dyDescent="0.2">
      <c r="B10" s="7" t="s">
        <v>5</v>
      </c>
      <c r="C10" s="10"/>
      <c r="D10" s="11">
        <f ca="1">AVERAGE(D25:D44)</f>
        <v>0.23293870115467169</v>
      </c>
    </row>
    <row r="11" spans="2:4" x14ac:dyDescent="0.2">
      <c r="B11" s="7" t="s">
        <v>36</v>
      </c>
      <c r="C11" s="23">
        <v>0.08</v>
      </c>
      <c r="D11" s="9"/>
    </row>
    <row r="12" spans="2:4" x14ac:dyDescent="0.2">
      <c r="B12" s="7" t="s">
        <v>6</v>
      </c>
      <c r="C12" s="23">
        <v>2</v>
      </c>
      <c r="D12" s="9"/>
    </row>
    <row r="13" spans="2:4" x14ac:dyDescent="0.2">
      <c r="B13" s="7" t="s">
        <v>7</v>
      </c>
      <c r="C13" s="8">
        <f>C11/SQRT(C3)</f>
        <v>3.5777087639996631E-2</v>
      </c>
      <c r="D13" s="9"/>
    </row>
    <row r="14" spans="2:4" x14ac:dyDescent="0.2">
      <c r="B14" s="7" t="s">
        <v>8</v>
      </c>
      <c r="C14" s="8">
        <f ca="1">C9+C12*C13</f>
        <v>10.061975708233303</v>
      </c>
      <c r="D14" s="11">
        <f ca="1">VLOOKUP(C3, Table3Sigma, 4) * D10</f>
        <v>0.49243241424097595</v>
      </c>
    </row>
    <row r="15" spans="2:4" x14ac:dyDescent="0.2">
      <c r="B15" s="7" t="s">
        <v>9</v>
      </c>
      <c r="C15" s="8">
        <f ca="1">C9</f>
        <v>9.9904215329533095</v>
      </c>
      <c r="D15" s="11">
        <f ca="1">D10</f>
        <v>0.23293870115467169</v>
      </c>
    </row>
    <row r="16" spans="2:4" ht="13.5" thickBot="1" x14ac:dyDescent="0.25">
      <c r="B16" s="12" t="s">
        <v>10</v>
      </c>
      <c r="C16" s="13">
        <f ca="1">C9-C13*C12</f>
        <v>9.9188673576733155</v>
      </c>
      <c r="D16" s="14">
        <f ca="1">VLOOKUP(C3, Table3Sigma, 3) * D10</f>
        <v>0</v>
      </c>
    </row>
    <row r="23" spans="1:12" ht="13.5" thickBot="1" x14ac:dyDescent="0.25">
      <c r="B23" s="3" t="s">
        <v>11</v>
      </c>
    </row>
    <row r="24" spans="1:12" x14ac:dyDescent="0.2">
      <c r="B24" s="15"/>
      <c r="C24" s="5" t="s">
        <v>43</v>
      </c>
      <c r="D24" s="6" t="s">
        <v>3</v>
      </c>
      <c r="E24" s="16" t="s">
        <v>44</v>
      </c>
      <c r="F24" s="16" t="s">
        <v>13</v>
      </c>
      <c r="G24" s="16" t="s">
        <v>10</v>
      </c>
      <c r="H24" s="16" t="s">
        <v>12</v>
      </c>
      <c r="I24" s="16" t="s">
        <v>8</v>
      </c>
      <c r="J24" s="16" t="s">
        <v>10</v>
      </c>
      <c r="K24" s="16" t="s">
        <v>12</v>
      </c>
      <c r="L24" s="16" t="s">
        <v>8</v>
      </c>
    </row>
    <row r="25" spans="1:12" x14ac:dyDescent="0.2">
      <c r="A25" s="2">
        <v>0</v>
      </c>
      <c r="B25" s="17" t="s">
        <v>14</v>
      </c>
      <c r="C25" s="33">
        <f ca="1">AVERAGE(OFFSET(Data!$C$3,(A25)*$C$3,0,$C$3))</f>
        <v>9.9667413488203564</v>
      </c>
      <c r="D25" s="34">
        <f ca="1">MAX(OFFSET(Data!$C$3,A25*$C$3,0,$C$3))-MIN(OFFSET(Data!$C$3,A25*$C$3,0,$C$3))</f>
        <v>0.15695000232824796</v>
      </c>
      <c r="E25" s="18" t="str">
        <f ca="1">IF(C25&gt;$C$14,"Above UCL",IF(C25&lt;$C$16,"Below LCL",""))</f>
        <v/>
      </c>
      <c r="F25" s="18" t="str">
        <f ca="1">IF(D25&gt;$D$14,"Above UCL",IF(D25&lt;$D$16,"Below LCL",""))</f>
        <v/>
      </c>
      <c r="G25" s="19">
        <f t="shared" ref="G25:G44" ca="1" si="0">$C$16</f>
        <v>9.9188673576733155</v>
      </c>
      <c r="H25" s="19">
        <f t="shared" ref="H25:H44" ca="1" si="1">$C$15</f>
        <v>9.9904215329533095</v>
      </c>
      <c r="I25" s="2">
        <f t="shared" ref="I25:I44" ca="1" si="2">$C$14</f>
        <v>10.061975708233303</v>
      </c>
      <c r="J25" s="19">
        <f t="shared" ref="J25:J44" ca="1" si="3">$D$16</f>
        <v>0</v>
      </c>
      <c r="K25" s="19">
        <f t="shared" ref="K25:K44" ca="1" si="4">$D$15</f>
        <v>0.23293870115467169</v>
      </c>
      <c r="L25" s="2">
        <f t="shared" ref="L25:L44" ca="1" si="5">$D$14</f>
        <v>0.49243241424097595</v>
      </c>
    </row>
    <row r="26" spans="1:12" x14ac:dyDescent="0.2">
      <c r="A26" s="2">
        <v>1</v>
      </c>
      <c r="B26" s="17" t="s">
        <v>15</v>
      </c>
      <c r="C26" s="35">
        <f ca="1">AVERAGE(OFFSET(Data!$C$3,(A26)*$C$3,0,$C$3))</f>
        <v>9.9540880163000427</v>
      </c>
      <c r="D26" s="36">
        <f ca="1">MAX(OFFSET(Data!$C$3,A26*$C$3,0,$C$3))-MIN(OFFSET(Data!$C$3,A26*$C$3,0,$C$3))</f>
        <v>0.25124276759497377</v>
      </c>
      <c r="E26" s="18" t="str">
        <f t="shared" ref="E26:E44" ca="1" si="6">IF(C26&gt;$C$14,"Above UCL",IF(C26&lt;$C$16,"Below LCL",""))</f>
        <v/>
      </c>
      <c r="F26" s="18" t="str">
        <f t="shared" ref="F26:F44" ca="1" si="7">IF(D26&gt;$D$14,"Above UCL",IF(D26&lt;$D$16,"Below LCL",""))</f>
        <v/>
      </c>
      <c r="G26" s="19">
        <f t="shared" ca="1" si="0"/>
        <v>9.9188673576733155</v>
      </c>
      <c r="H26" s="19">
        <f t="shared" ca="1" si="1"/>
        <v>9.9904215329533095</v>
      </c>
      <c r="I26" s="2">
        <f t="shared" ca="1" si="2"/>
        <v>10.061975708233303</v>
      </c>
      <c r="J26" s="19">
        <f t="shared" ca="1" si="3"/>
        <v>0</v>
      </c>
      <c r="K26" s="19">
        <f t="shared" ca="1" si="4"/>
        <v>0.23293870115467169</v>
      </c>
      <c r="L26" s="2">
        <f t="shared" ca="1" si="5"/>
        <v>0.49243241424097595</v>
      </c>
    </row>
    <row r="27" spans="1:12" x14ac:dyDescent="0.2">
      <c r="A27" s="2">
        <v>2</v>
      </c>
      <c r="B27" s="17" t="s">
        <v>16</v>
      </c>
      <c r="C27" s="35">
        <f ca="1">AVERAGE(OFFSET(Data!$C$3,(A27)*$C$3,0,$C$3))</f>
        <v>9.9528335849110405</v>
      </c>
      <c r="D27" s="36">
        <f ca="1">MAX(OFFSET(Data!$C$3,A27*$C$3,0,$C$3))-MIN(OFFSET(Data!$C$3,A27*$C$3,0,$C$3))</f>
        <v>0.22925820998932878</v>
      </c>
      <c r="E27" s="18" t="str">
        <f t="shared" ca="1" si="6"/>
        <v/>
      </c>
      <c r="F27" s="18" t="str">
        <f t="shared" ca="1" si="7"/>
        <v/>
      </c>
      <c r="G27" s="19">
        <f t="shared" ca="1" si="0"/>
        <v>9.9188673576733155</v>
      </c>
      <c r="H27" s="19">
        <f t="shared" ca="1" si="1"/>
        <v>9.9904215329533095</v>
      </c>
      <c r="I27" s="2">
        <f t="shared" ca="1" si="2"/>
        <v>10.061975708233303</v>
      </c>
      <c r="J27" s="19">
        <f t="shared" ca="1" si="3"/>
        <v>0</v>
      </c>
      <c r="K27" s="19">
        <f t="shared" ca="1" si="4"/>
        <v>0.23293870115467169</v>
      </c>
      <c r="L27" s="2">
        <f t="shared" ca="1" si="5"/>
        <v>0.49243241424097595</v>
      </c>
    </row>
    <row r="28" spans="1:12" x14ac:dyDescent="0.2">
      <c r="A28" s="2">
        <v>3</v>
      </c>
      <c r="B28" s="17" t="s">
        <v>17</v>
      </c>
      <c r="C28" s="35">
        <f ca="1">AVERAGE(OFFSET(Data!$C$3,(A28)*$C$3,0,$C$3))</f>
        <v>9.9475407085763408</v>
      </c>
      <c r="D28" s="36">
        <f ca="1">MAX(OFFSET(Data!$C$3,A28*$C$3,0,$C$3))-MIN(OFFSET(Data!$C$3,A28*$C$3,0,$C$3))</f>
        <v>0.21233220433593125</v>
      </c>
      <c r="E28" s="18" t="str">
        <f t="shared" ca="1" si="6"/>
        <v/>
      </c>
      <c r="F28" s="18" t="str">
        <f t="shared" ca="1" si="7"/>
        <v/>
      </c>
      <c r="G28" s="19">
        <f t="shared" ca="1" si="0"/>
        <v>9.9188673576733155</v>
      </c>
      <c r="H28" s="19">
        <f t="shared" ca="1" si="1"/>
        <v>9.9904215329533095</v>
      </c>
      <c r="I28" s="2">
        <f t="shared" ca="1" si="2"/>
        <v>10.061975708233303</v>
      </c>
      <c r="J28" s="19">
        <f t="shared" ca="1" si="3"/>
        <v>0</v>
      </c>
      <c r="K28" s="19">
        <f t="shared" ca="1" si="4"/>
        <v>0.23293870115467169</v>
      </c>
      <c r="L28" s="2">
        <f t="shared" ca="1" si="5"/>
        <v>0.49243241424097595</v>
      </c>
    </row>
    <row r="29" spans="1:12" x14ac:dyDescent="0.2">
      <c r="A29" s="2">
        <v>4</v>
      </c>
      <c r="B29" s="17" t="s">
        <v>18</v>
      </c>
      <c r="C29" s="35">
        <f ca="1">AVERAGE(OFFSET(Data!$C$3,(A29)*$C$3,0,$C$3))</f>
        <v>10.038600256210053</v>
      </c>
      <c r="D29" s="36">
        <f ca="1">MAX(OFFSET(Data!$C$3,A29*$C$3,0,$C$3))-MIN(OFFSET(Data!$C$3,A29*$C$3,0,$C$3))</f>
        <v>0.12513410948429105</v>
      </c>
      <c r="E29" s="18" t="str">
        <f t="shared" ca="1" si="6"/>
        <v/>
      </c>
      <c r="F29" s="18" t="str">
        <f t="shared" ca="1" si="7"/>
        <v/>
      </c>
      <c r="G29" s="19">
        <f t="shared" ca="1" si="0"/>
        <v>9.9188673576733155</v>
      </c>
      <c r="H29" s="19">
        <f t="shared" ca="1" si="1"/>
        <v>9.9904215329533095</v>
      </c>
      <c r="I29" s="2">
        <f t="shared" ca="1" si="2"/>
        <v>10.061975708233303</v>
      </c>
      <c r="J29" s="19">
        <f t="shared" ca="1" si="3"/>
        <v>0</v>
      </c>
      <c r="K29" s="19">
        <f t="shared" ca="1" si="4"/>
        <v>0.23293870115467169</v>
      </c>
      <c r="L29" s="2">
        <f t="shared" ca="1" si="5"/>
        <v>0.49243241424097595</v>
      </c>
    </row>
    <row r="30" spans="1:12" x14ac:dyDescent="0.2">
      <c r="A30" s="2">
        <v>5</v>
      </c>
      <c r="B30" s="17" t="s">
        <v>19</v>
      </c>
      <c r="C30" s="35">
        <f ca="1">AVERAGE(OFFSET(Data!$C$3,(A30)*$C$3,0,$C$3))</f>
        <v>10.030387301700774</v>
      </c>
      <c r="D30" s="36">
        <f ca="1">MAX(OFFSET(Data!$C$3,A30*$C$3,0,$C$3))-MIN(OFFSET(Data!$C$3,A30*$C$3,0,$C$3))</f>
        <v>0.32765865952064566</v>
      </c>
      <c r="E30" s="18" t="str">
        <f t="shared" ca="1" si="6"/>
        <v/>
      </c>
      <c r="F30" s="18" t="str">
        <f t="shared" ca="1" si="7"/>
        <v/>
      </c>
      <c r="G30" s="19">
        <f t="shared" ca="1" si="0"/>
        <v>9.9188673576733155</v>
      </c>
      <c r="H30" s="19">
        <f t="shared" ca="1" si="1"/>
        <v>9.9904215329533095</v>
      </c>
      <c r="I30" s="2">
        <f t="shared" ca="1" si="2"/>
        <v>10.061975708233303</v>
      </c>
      <c r="J30" s="19">
        <f t="shared" ca="1" si="3"/>
        <v>0</v>
      </c>
      <c r="K30" s="19">
        <f t="shared" ca="1" si="4"/>
        <v>0.23293870115467169</v>
      </c>
      <c r="L30" s="2">
        <f t="shared" ca="1" si="5"/>
        <v>0.49243241424097595</v>
      </c>
    </row>
    <row r="31" spans="1:12" x14ac:dyDescent="0.2">
      <c r="A31" s="2">
        <v>6</v>
      </c>
      <c r="B31" s="17" t="s">
        <v>20</v>
      </c>
      <c r="C31" s="35">
        <f ca="1">AVERAGE(OFFSET(Data!$C$3,(A31)*$C$3,0,$C$3))</f>
        <v>10.037473221600219</v>
      </c>
      <c r="D31" s="36">
        <f ca="1">MAX(OFFSET(Data!$C$3,A31*$C$3,0,$C$3))-MIN(OFFSET(Data!$C$3,A31*$C$3,0,$C$3))</f>
        <v>0.18001518441763054</v>
      </c>
      <c r="E31" s="18" t="str">
        <f t="shared" ca="1" si="6"/>
        <v/>
      </c>
      <c r="F31" s="18" t="str">
        <f t="shared" ca="1" si="7"/>
        <v/>
      </c>
      <c r="G31" s="19">
        <f t="shared" ca="1" si="0"/>
        <v>9.9188673576733155</v>
      </c>
      <c r="H31" s="19">
        <f t="shared" ca="1" si="1"/>
        <v>9.9904215329533095</v>
      </c>
      <c r="I31" s="2">
        <f t="shared" ca="1" si="2"/>
        <v>10.061975708233303</v>
      </c>
      <c r="J31" s="19">
        <f t="shared" ca="1" si="3"/>
        <v>0</v>
      </c>
      <c r="K31" s="19">
        <f t="shared" ca="1" si="4"/>
        <v>0.23293870115467169</v>
      </c>
      <c r="L31" s="2">
        <f t="shared" ca="1" si="5"/>
        <v>0.49243241424097595</v>
      </c>
    </row>
    <row r="32" spans="1:12" x14ac:dyDescent="0.2">
      <c r="A32" s="2">
        <v>7</v>
      </c>
      <c r="B32" s="17" t="s">
        <v>21</v>
      </c>
      <c r="C32" s="35">
        <f ca="1">AVERAGE(OFFSET(Data!$C$3,(A32)*$C$3,0,$C$3))</f>
        <v>9.9942381761923968</v>
      </c>
      <c r="D32" s="36">
        <f ca="1">MAX(OFFSET(Data!$C$3,A32*$C$3,0,$C$3))-MIN(OFFSET(Data!$C$3,A32*$C$3,0,$C$3))</f>
        <v>0.18788293587975247</v>
      </c>
      <c r="E32" s="18" t="str">
        <f t="shared" ca="1" si="6"/>
        <v/>
      </c>
      <c r="F32" s="18" t="str">
        <f t="shared" ca="1" si="7"/>
        <v/>
      </c>
      <c r="G32" s="19">
        <f t="shared" ca="1" si="0"/>
        <v>9.9188673576733155</v>
      </c>
      <c r="H32" s="19">
        <f t="shared" ca="1" si="1"/>
        <v>9.9904215329533095</v>
      </c>
      <c r="I32" s="2">
        <f t="shared" ca="1" si="2"/>
        <v>10.061975708233303</v>
      </c>
      <c r="J32" s="19">
        <f t="shared" ca="1" si="3"/>
        <v>0</v>
      </c>
      <c r="K32" s="19">
        <f t="shared" ca="1" si="4"/>
        <v>0.23293870115467169</v>
      </c>
      <c r="L32" s="2">
        <f t="shared" ca="1" si="5"/>
        <v>0.49243241424097595</v>
      </c>
    </row>
    <row r="33" spans="1:12" x14ac:dyDescent="0.2">
      <c r="A33" s="2">
        <v>8</v>
      </c>
      <c r="B33" s="17" t="s">
        <v>22</v>
      </c>
      <c r="C33" s="35">
        <f ca="1">AVERAGE(OFFSET(Data!$C$3,(A33)*$C$3,0,$C$3))</f>
        <v>10.036983260521282</v>
      </c>
      <c r="D33" s="36">
        <f ca="1">MAX(OFFSET(Data!$C$3,A33*$C$3,0,$C$3))-MIN(OFFSET(Data!$C$3,A33*$C$3,0,$C$3))</f>
        <v>0.24419117963302384</v>
      </c>
      <c r="E33" s="18" t="str">
        <f t="shared" ca="1" si="6"/>
        <v/>
      </c>
      <c r="F33" s="18" t="str">
        <f t="shared" ca="1" si="7"/>
        <v/>
      </c>
      <c r="G33" s="19">
        <f t="shared" ca="1" si="0"/>
        <v>9.9188673576733155</v>
      </c>
      <c r="H33" s="19">
        <f t="shared" ca="1" si="1"/>
        <v>9.9904215329533095</v>
      </c>
      <c r="I33" s="2">
        <f t="shared" ca="1" si="2"/>
        <v>10.061975708233303</v>
      </c>
      <c r="J33" s="19">
        <f t="shared" ca="1" si="3"/>
        <v>0</v>
      </c>
      <c r="K33" s="19">
        <f t="shared" ca="1" si="4"/>
        <v>0.23293870115467169</v>
      </c>
      <c r="L33" s="2">
        <f t="shared" ca="1" si="5"/>
        <v>0.49243241424097595</v>
      </c>
    </row>
    <row r="34" spans="1:12" x14ac:dyDescent="0.2">
      <c r="A34" s="2">
        <v>9</v>
      </c>
      <c r="B34" s="17" t="s">
        <v>23</v>
      </c>
      <c r="C34" s="35">
        <f ca="1">AVERAGE(OFFSET(Data!$C$3,(A34)*$C$3,0,$C$3))</f>
        <v>9.9308192856460895</v>
      </c>
      <c r="D34" s="36">
        <f ca="1">MAX(OFFSET(Data!$C$3,A34*$C$3,0,$C$3))-MIN(OFFSET(Data!$C$3,A34*$C$3,0,$C$3))</f>
        <v>0.35957414713278624</v>
      </c>
      <c r="E34" s="18" t="str">
        <f t="shared" ca="1" si="6"/>
        <v/>
      </c>
      <c r="F34" s="18" t="str">
        <f t="shared" ca="1" si="7"/>
        <v/>
      </c>
      <c r="G34" s="19">
        <f t="shared" ca="1" si="0"/>
        <v>9.9188673576733155</v>
      </c>
      <c r="H34" s="19">
        <f t="shared" ca="1" si="1"/>
        <v>9.9904215329533095</v>
      </c>
      <c r="I34" s="2">
        <f t="shared" ca="1" si="2"/>
        <v>10.061975708233303</v>
      </c>
      <c r="J34" s="19">
        <f t="shared" ca="1" si="3"/>
        <v>0</v>
      </c>
      <c r="K34" s="19">
        <f t="shared" ca="1" si="4"/>
        <v>0.23293870115467169</v>
      </c>
      <c r="L34" s="2">
        <f t="shared" ca="1" si="5"/>
        <v>0.49243241424097595</v>
      </c>
    </row>
    <row r="35" spans="1:12" x14ac:dyDescent="0.2">
      <c r="A35" s="2">
        <v>10</v>
      </c>
      <c r="B35" s="17" t="s">
        <v>24</v>
      </c>
      <c r="C35" s="35">
        <f ca="1">AVERAGE(OFFSET(Data!$C$3,(A35)*$C$3,0,$C$3))</f>
        <v>10.093417837247145</v>
      </c>
      <c r="D35" s="36">
        <f ca="1">MAX(OFFSET(Data!$C$3,A35*$C$3,0,$C$3))-MIN(OFFSET(Data!$C$3,A35*$C$3,0,$C$3))</f>
        <v>9.7320607721318453E-2</v>
      </c>
      <c r="E35" s="18" t="str">
        <f t="shared" ca="1" si="6"/>
        <v>Above UCL</v>
      </c>
      <c r="F35" s="18" t="str">
        <f t="shared" ca="1" si="7"/>
        <v/>
      </c>
      <c r="G35" s="19">
        <f t="shared" ca="1" si="0"/>
        <v>9.9188673576733155</v>
      </c>
      <c r="H35" s="19">
        <f t="shared" ca="1" si="1"/>
        <v>9.9904215329533095</v>
      </c>
      <c r="I35" s="2">
        <f t="shared" ca="1" si="2"/>
        <v>10.061975708233303</v>
      </c>
      <c r="J35" s="19">
        <f t="shared" ca="1" si="3"/>
        <v>0</v>
      </c>
      <c r="K35" s="19">
        <f t="shared" ca="1" si="4"/>
        <v>0.23293870115467169</v>
      </c>
      <c r="L35" s="2">
        <f t="shared" ca="1" si="5"/>
        <v>0.49243241424097595</v>
      </c>
    </row>
    <row r="36" spans="1:12" x14ac:dyDescent="0.2">
      <c r="A36" s="2">
        <v>11</v>
      </c>
      <c r="B36" s="17" t="s">
        <v>25</v>
      </c>
      <c r="C36" s="35">
        <f ca="1">AVERAGE(OFFSET(Data!$C$3,(A36)*$C$3,0,$C$3))</f>
        <v>9.9642881458818167</v>
      </c>
      <c r="D36" s="36">
        <f ca="1">MAX(OFFSET(Data!$C$3,A36*$C$3,0,$C$3))-MIN(OFFSET(Data!$C$3,A36*$C$3,0,$C$3))</f>
        <v>0.26523238818861827</v>
      </c>
      <c r="E36" s="18" t="str">
        <f t="shared" ca="1" si="6"/>
        <v/>
      </c>
      <c r="F36" s="18" t="str">
        <f t="shared" ca="1" si="7"/>
        <v/>
      </c>
      <c r="G36" s="19">
        <f t="shared" ca="1" si="0"/>
        <v>9.9188673576733155</v>
      </c>
      <c r="H36" s="19">
        <f t="shared" ca="1" si="1"/>
        <v>9.9904215329533095</v>
      </c>
      <c r="I36" s="2">
        <f t="shared" ca="1" si="2"/>
        <v>10.061975708233303</v>
      </c>
      <c r="J36" s="19">
        <f t="shared" ca="1" si="3"/>
        <v>0</v>
      </c>
      <c r="K36" s="19">
        <f t="shared" ca="1" si="4"/>
        <v>0.23293870115467169</v>
      </c>
      <c r="L36" s="2">
        <f t="shared" ca="1" si="5"/>
        <v>0.49243241424097595</v>
      </c>
    </row>
    <row r="37" spans="1:12" x14ac:dyDescent="0.2">
      <c r="A37" s="2">
        <v>12</v>
      </c>
      <c r="B37" s="17" t="s">
        <v>26</v>
      </c>
      <c r="C37" s="35">
        <f ca="1">AVERAGE(OFFSET(Data!$C$3,(A37)*$C$3,0,$C$3))</f>
        <v>9.9168533958682303</v>
      </c>
      <c r="D37" s="36">
        <f ca="1">MAX(OFFSET(Data!$C$3,A37*$C$3,0,$C$3))-MIN(OFFSET(Data!$C$3,A37*$C$3,0,$C$3))</f>
        <v>5.2691906726161974E-2</v>
      </c>
      <c r="E37" s="18" t="str">
        <f t="shared" ca="1" si="6"/>
        <v>Below LCL</v>
      </c>
      <c r="F37" s="18" t="str">
        <f t="shared" ca="1" si="7"/>
        <v/>
      </c>
      <c r="G37" s="19">
        <f t="shared" ca="1" si="0"/>
        <v>9.9188673576733155</v>
      </c>
      <c r="H37" s="19">
        <f t="shared" ca="1" si="1"/>
        <v>9.9904215329533095</v>
      </c>
      <c r="I37" s="2">
        <f t="shared" ca="1" si="2"/>
        <v>10.061975708233303</v>
      </c>
      <c r="J37" s="19">
        <f t="shared" ca="1" si="3"/>
        <v>0</v>
      </c>
      <c r="K37" s="19">
        <f t="shared" ca="1" si="4"/>
        <v>0.23293870115467169</v>
      </c>
      <c r="L37" s="2">
        <f t="shared" ca="1" si="5"/>
        <v>0.49243241424097595</v>
      </c>
    </row>
    <row r="38" spans="1:12" x14ac:dyDescent="0.2">
      <c r="A38" s="2">
        <v>13</v>
      </c>
      <c r="B38" s="17" t="s">
        <v>27</v>
      </c>
      <c r="C38" s="35">
        <f ca="1">AVERAGE(OFFSET(Data!$C$3,(A38)*$C$3,0,$C$3))</f>
        <v>10.004881448060781</v>
      </c>
      <c r="D38" s="36">
        <f ca="1">MAX(OFFSET(Data!$C$3,A38*$C$3,0,$C$3))-MIN(OFFSET(Data!$C$3,A38*$C$3,0,$C$3))</f>
        <v>0.20602584416924863</v>
      </c>
      <c r="E38" s="18" t="str">
        <f t="shared" ca="1" si="6"/>
        <v/>
      </c>
      <c r="F38" s="18" t="str">
        <f t="shared" ca="1" si="7"/>
        <v/>
      </c>
      <c r="G38" s="19">
        <f t="shared" ca="1" si="0"/>
        <v>9.9188673576733155</v>
      </c>
      <c r="H38" s="19">
        <f t="shared" ca="1" si="1"/>
        <v>9.9904215329533095</v>
      </c>
      <c r="I38" s="2">
        <f t="shared" ca="1" si="2"/>
        <v>10.061975708233303</v>
      </c>
      <c r="J38" s="19">
        <f t="shared" ca="1" si="3"/>
        <v>0</v>
      </c>
      <c r="K38" s="19">
        <f t="shared" ca="1" si="4"/>
        <v>0.23293870115467169</v>
      </c>
      <c r="L38" s="2">
        <f t="shared" ca="1" si="5"/>
        <v>0.49243241424097595</v>
      </c>
    </row>
    <row r="39" spans="1:12" x14ac:dyDescent="0.2">
      <c r="A39" s="2">
        <v>14</v>
      </c>
      <c r="B39" s="17" t="s">
        <v>28</v>
      </c>
      <c r="C39" s="35">
        <f ca="1">AVERAGE(OFFSET(Data!$C$3,(A39)*$C$3,0,$C$3))</f>
        <v>9.9805119600044723</v>
      </c>
      <c r="D39" s="36">
        <f ca="1">MAX(OFFSET(Data!$C$3,A39*$C$3,0,$C$3))-MIN(OFFSET(Data!$C$3,A39*$C$3,0,$C$3))</f>
        <v>0.12563942087762214</v>
      </c>
      <c r="E39" s="18" t="str">
        <f t="shared" ca="1" si="6"/>
        <v/>
      </c>
      <c r="F39" s="18" t="str">
        <f t="shared" ca="1" si="7"/>
        <v/>
      </c>
      <c r="G39" s="19">
        <f t="shared" ca="1" si="0"/>
        <v>9.9188673576733155</v>
      </c>
      <c r="H39" s="19">
        <f t="shared" ca="1" si="1"/>
        <v>9.9904215329533095</v>
      </c>
      <c r="I39" s="2">
        <f t="shared" ca="1" si="2"/>
        <v>10.061975708233303</v>
      </c>
      <c r="J39" s="19">
        <f t="shared" ca="1" si="3"/>
        <v>0</v>
      </c>
      <c r="K39" s="19">
        <f t="shared" ca="1" si="4"/>
        <v>0.23293870115467169</v>
      </c>
      <c r="L39" s="2">
        <f t="shared" ca="1" si="5"/>
        <v>0.49243241424097595</v>
      </c>
    </row>
    <row r="40" spans="1:12" x14ac:dyDescent="0.2">
      <c r="A40" s="2">
        <v>15</v>
      </c>
      <c r="B40" s="17" t="s">
        <v>29</v>
      </c>
      <c r="C40" s="35">
        <f ca="1">AVERAGE(OFFSET(Data!$C$3,(A40)*$C$3,0,$C$3))</f>
        <v>10.003559352225246</v>
      </c>
      <c r="D40" s="36">
        <f ca="1">MAX(OFFSET(Data!$C$3,A40*$C$3,0,$C$3))-MIN(OFFSET(Data!$C$3,A40*$C$3,0,$C$3))</f>
        <v>0.34701743804310148</v>
      </c>
      <c r="E40" s="18" t="str">
        <f t="shared" ca="1" si="6"/>
        <v/>
      </c>
      <c r="F40" s="18" t="str">
        <f t="shared" ca="1" si="7"/>
        <v/>
      </c>
      <c r="G40" s="19">
        <f t="shared" ca="1" si="0"/>
        <v>9.9188673576733155</v>
      </c>
      <c r="H40" s="19">
        <f t="shared" ca="1" si="1"/>
        <v>9.9904215329533095</v>
      </c>
      <c r="I40" s="2">
        <f t="shared" ca="1" si="2"/>
        <v>10.061975708233303</v>
      </c>
      <c r="J40" s="19">
        <f t="shared" ca="1" si="3"/>
        <v>0</v>
      </c>
      <c r="K40" s="19">
        <f t="shared" ca="1" si="4"/>
        <v>0.23293870115467169</v>
      </c>
      <c r="L40" s="2">
        <f t="shared" ca="1" si="5"/>
        <v>0.49243241424097595</v>
      </c>
    </row>
    <row r="41" spans="1:12" x14ac:dyDescent="0.2">
      <c r="A41" s="2">
        <v>16</v>
      </c>
      <c r="B41" s="17" t="s">
        <v>30</v>
      </c>
      <c r="C41" s="35">
        <f ca="1">AVERAGE(OFFSET(Data!$C$3,(A41)*$C$3,0,$C$3))</f>
        <v>10.01983703131709</v>
      </c>
      <c r="D41" s="36">
        <f ca="1">MAX(OFFSET(Data!$C$3,A41*$C$3,0,$C$3))-MIN(OFFSET(Data!$C$3,A41*$C$3,0,$C$3))</f>
        <v>0.31149821784871001</v>
      </c>
      <c r="E41" s="18" t="str">
        <f t="shared" ca="1" si="6"/>
        <v/>
      </c>
      <c r="F41" s="18" t="str">
        <f t="shared" ca="1" si="7"/>
        <v/>
      </c>
      <c r="G41" s="19">
        <f t="shared" ca="1" si="0"/>
        <v>9.9188673576733155</v>
      </c>
      <c r="H41" s="19">
        <f t="shared" ca="1" si="1"/>
        <v>9.9904215329533095</v>
      </c>
      <c r="I41" s="2">
        <f t="shared" ca="1" si="2"/>
        <v>10.061975708233303</v>
      </c>
      <c r="J41" s="19">
        <f t="shared" ca="1" si="3"/>
        <v>0</v>
      </c>
      <c r="K41" s="19">
        <f t="shared" ca="1" si="4"/>
        <v>0.23293870115467169</v>
      </c>
      <c r="L41" s="2">
        <f t="shared" ca="1" si="5"/>
        <v>0.49243241424097595</v>
      </c>
    </row>
    <row r="42" spans="1:12" x14ac:dyDescent="0.2">
      <c r="A42" s="2">
        <v>17</v>
      </c>
      <c r="B42" s="17" t="s">
        <v>31</v>
      </c>
      <c r="C42" s="35">
        <f ca="1">AVERAGE(OFFSET(Data!$C$3,(A42)*$C$3,0,$C$3))</f>
        <v>10.020089997433661</v>
      </c>
      <c r="D42" s="36">
        <f ca="1">MAX(OFFSET(Data!$C$3,A42*$C$3,0,$C$3))-MIN(OFFSET(Data!$C$3,A42*$C$3,0,$C$3))</f>
        <v>0.39312809439455165</v>
      </c>
      <c r="E42" s="18" t="str">
        <f t="shared" ca="1" si="6"/>
        <v/>
      </c>
      <c r="F42" s="18" t="str">
        <f t="shared" ca="1" si="7"/>
        <v/>
      </c>
      <c r="G42" s="19">
        <f t="shared" ca="1" si="0"/>
        <v>9.9188673576733155</v>
      </c>
      <c r="H42" s="19">
        <f t="shared" ca="1" si="1"/>
        <v>9.9904215329533095</v>
      </c>
      <c r="I42" s="2">
        <f t="shared" ca="1" si="2"/>
        <v>10.061975708233303</v>
      </c>
      <c r="J42" s="19">
        <f t="shared" ca="1" si="3"/>
        <v>0</v>
      </c>
      <c r="K42" s="19">
        <f t="shared" ca="1" si="4"/>
        <v>0.23293870115467169</v>
      </c>
      <c r="L42" s="2">
        <f t="shared" ca="1" si="5"/>
        <v>0.49243241424097595</v>
      </c>
    </row>
    <row r="43" spans="1:12" x14ac:dyDescent="0.2">
      <c r="A43" s="2">
        <v>18</v>
      </c>
      <c r="B43" s="17" t="s">
        <v>32</v>
      </c>
      <c r="C43" s="35">
        <f ca="1">AVERAGE(OFFSET(Data!$C$3,(A43)*$C$3,0,$C$3))</f>
        <v>10.003834333864589</v>
      </c>
      <c r="D43" s="36">
        <f ca="1">MAX(OFFSET(Data!$C$3,A43*$C$3,0,$C$3))-MIN(OFFSET(Data!$C$3,A43*$C$3,0,$C$3))</f>
        <v>0.25530461115861591</v>
      </c>
      <c r="E43" s="18" t="str">
        <f t="shared" ca="1" si="6"/>
        <v/>
      </c>
      <c r="F43" s="18" t="str">
        <f t="shared" ca="1" si="7"/>
        <v/>
      </c>
      <c r="G43" s="19">
        <f t="shared" ca="1" si="0"/>
        <v>9.9188673576733155</v>
      </c>
      <c r="H43" s="19">
        <f t="shared" ca="1" si="1"/>
        <v>9.9904215329533095</v>
      </c>
      <c r="I43" s="2">
        <f t="shared" ca="1" si="2"/>
        <v>10.061975708233303</v>
      </c>
      <c r="J43" s="19">
        <f t="shared" ca="1" si="3"/>
        <v>0</v>
      </c>
      <c r="K43" s="19">
        <f t="shared" ca="1" si="4"/>
        <v>0.23293870115467169</v>
      </c>
      <c r="L43" s="2">
        <f t="shared" ca="1" si="5"/>
        <v>0.49243241424097595</v>
      </c>
    </row>
    <row r="44" spans="1:12" ht="13.5" thickBot="1" x14ac:dyDescent="0.25">
      <c r="A44" s="2">
        <v>19</v>
      </c>
      <c r="B44" s="20" t="s">
        <v>33</v>
      </c>
      <c r="C44" s="37">
        <f ca="1">AVERAGE(OFFSET(Data!$C$3,(A44)*$C$3,0,$C$3))</f>
        <v>9.9114519966845851</v>
      </c>
      <c r="D44" s="38">
        <f ca="1">MAX(OFFSET(Data!$C$3,A44*$C$3,0,$C$3))-MIN(OFFSET(Data!$C$3,A44*$C$3,0,$C$3))</f>
        <v>0.33067609364887396</v>
      </c>
      <c r="E44" s="18" t="str">
        <f t="shared" ca="1" si="6"/>
        <v>Below LCL</v>
      </c>
      <c r="F44" s="18" t="str">
        <f t="shared" ca="1" si="7"/>
        <v/>
      </c>
      <c r="G44" s="19">
        <f t="shared" ca="1" si="0"/>
        <v>9.9188673576733155</v>
      </c>
      <c r="H44" s="19">
        <f t="shared" ca="1" si="1"/>
        <v>9.9904215329533095</v>
      </c>
      <c r="I44" s="2">
        <f t="shared" ca="1" si="2"/>
        <v>10.061975708233303</v>
      </c>
      <c r="J44" s="19">
        <f t="shared" ca="1" si="3"/>
        <v>0</v>
      </c>
      <c r="K44" s="19">
        <f t="shared" ca="1" si="4"/>
        <v>0.23293870115467169</v>
      </c>
      <c r="L44" s="2">
        <f t="shared" ca="1" si="5"/>
        <v>0.49243241424097595</v>
      </c>
    </row>
    <row r="45" spans="1:12" x14ac:dyDescent="0.2">
      <c r="B45" s="19"/>
      <c r="C45" s="19"/>
      <c r="D45" s="19"/>
      <c r="E45" s="19"/>
    </row>
    <row r="46" spans="1:12" x14ac:dyDescent="0.2">
      <c r="B46" s="1"/>
      <c r="C46" s="19"/>
      <c r="D46" s="19"/>
      <c r="E46" s="19"/>
    </row>
    <row r="47" spans="1:12" x14ac:dyDescent="0.2">
      <c r="B47" s="1"/>
      <c r="C47" s="19"/>
      <c r="D47" s="19"/>
      <c r="E47" s="19"/>
    </row>
    <row r="48" spans="1:12" x14ac:dyDescent="0.2">
      <c r="B48" s="1"/>
      <c r="C48" s="19"/>
    </row>
    <row r="49" spans="2:3" x14ac:dyDescent="0.2">
      <c r="B49" s="1"/>
      <c r="C49" s="19"/>
    </row>
    <row r="50" spans="2:3" x14ac:dyDescent="0.2">
      <c r="B50" s="1"/>
      <c r="C50" s="19"/>
    </row>
    <row r="51" spans="2:3" x14ac:dyDescent="0.2">
      <c r="B51" s="1"/>
      <c r="C51" s="19"/>
    </row>
    <row r="52" spans="2:3" x14ac:dyDescent="0.2">
      <c r="B52" s="1"/>
      <c r="C52" s="19"/>
    </row>
    <row r="53" spans="2:3" x14ac:dyDescent="0.2">
      <c r="B53" s="1"/>
      <c r="C53" s="19"/>
    </row>
    <row r="54" spans="2:3" x14ac:dyDescent="0.2">
      <c r="B54" s="1"/>
      <c r="C54" s="19"/>
    </row>
    <row r="55" spans="2:3" x14ac:dyDescent="0.2">
      <c r="B55" s="1"/>
      <c r="C55" s="19"/>
    </row>
    <row r="56" spans="2:3" x14ac:dyDescent="0.2">
      <c r="B56" s="1"/>
      <c r="C56" s="19"/>
    </row>
    <row r="57" spans="2:3" x14ac:dyDescent="0.2">
      <c r="B57" s="1"/>
      <c r="C57" s="19"/>
    </row>
    <row r="58" spans="2:3" x14ac:dyDescent="0.2">
      <c r="B58" s="1"/>
      <c r="C58" s="19"/>
    </row>
    <row r="59" spans="2:3" x14ac:dyDescent="0.2">
      <c r="B59" s="1"/>
      <c r="C59" s="19"/>
    </row>
    <row r="60" spans="2:3" x14ac:dyDescent="0.2">
      <c r="B60" s="1"/>
      <c r="C60" s="19"/>
    </row>
    <row r="61" spans="2:3" x14ac:dyDescent="0.2">
      <c r="B61" s="1"/>
      <c r="C61" s="19"/>
    </row>
    <row r="62" spans="2:3" x14ac:dyDescent="0.2">
      <c r="B62" s="1"/>
      <c r="C62" s="19"/>
    </row>
    <row r="63" spans="2:3" x14ac:dyDescent="0.2">
      <c r="B63" s="1"/>
      <c r="C63" s="19"/>
    </row>
    <row r="64" spans="2:3" x14ac:dyDescent="0.2">
      <c r="B64" s="1"/>
      <c r="C64" s="19"/>
    </row>
    <row r="65" spans="2:5" x14ac:dyDescent="0.2">
      <c r="B65" s="1"/>
      <c r="C65" s="19"/>
    </row>
    <row r="66" spans="2:5" x14ac:dyDescent="0.2">
      <c r="B66" s="1"/>
      <c r="C66" s="19"/>
    </row>
    <row r="67" spans="2:5" x14ac:dyDescent="0.2">
      <c r="B67" s="1"/>
      <c r="C67" s="19"/>
      <c r="D67" s="19"/>
      <c r="E67" s="19"/>
    </row>
    <row r="68" spans="2:5" x14ac:dyDescent="0.2">
      <c r="B68" s="19"/>
      <c r="C68" s="19"/>
      <c r="D68" s="19"/>
      <c r="E68" s="19"/>
    </row>
    <row r="69" spans="2:5" x14ac:dyDescent="0.2">
      <c r="B69" s="19"/>
      <c r="C69" s="19"/>
      <c r="D69" s="19"/>
      <c r="E69" s="19"/>
    </row>
    <row r="70" spans="2:5" x14ac:dyDescent="0.2">
      <c r="B70" s="19"/>
      <c r="C70" s="19"/>
      <c r="D70" s="19"/>
      <c r="E70" s="19"/>
    </row>
  </sheetData>
  <conditionalFormatting sqref="B25:F44">
    <cfRule type="expression" dxfId="3" priority="1">
      <formula>($F25="Below LCL")</formula>
    </cfRule>
    <cfRule type="expression" dxfId="2" priority="2">
      <formula>($F25="Above UCL")</formula>
    </cfRule>
    <cfRule type="expression" dxfId="1" priority="3">
      <formula>($E25="Above UCL")</formula>
    </cfRule>
    <cfRule type="expression" dxfId="0" priority="4">
      <formula>($E25="Below LCL")</formula>
    </cfRule>
  </conditionalFormatting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3 Sigma Table</vt:lpstr>
      <vt:lpstr>x-bar and R charts</vt:lpstr>
      <vt:lpstr>x-bar and R charts (solution)</vt:lpstr>
      <vt:lpstr>Table3Sigma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 Castilla</dc:creator>
  <cp:lastModifiedBy>Iván Castilla</cp:lastModifiedBy>
  <dcterms:created xsi:type="dcterms:W3CDTF">2016-05-20T14:38:24Z</dcterms:created>
  <dcterms:modified xsi:type="dcterms:W3CDTF">2016-06-02T13:10:17Z</dcterms:modified>
</cp:coreProperties>
</file>